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Anexo I - Programas" sheetId="1" r:id="rId1"/>
    <sheet name="Anexo II - Resumo dos Programas" sheetId="2" r:id="rId2"/>
    <sheet name="Anexo III - Progr-Ação-Fun-Subf" sheetId="3" r:id="rId3"/>
    <sheet name="Plan1" sheetId="4" r:id="rId4"/>
    <sheet name="Plan2" sheetId="5" r:id="rId5"/>
  </sheets>
  <definedNames/>
  <calcPr fullCalcOnLoad="1"/>
</workbook>
</file>

<file path=xl/sharedStrings.xml><?xml version="1.0" encoding="utf-8"?>
<sst xmlns="http://schemas.openxmlformats.org/spreadsheetml/2006/main" count="3530" uniqueCount="518">
  <si>
    <t xml:space="preserve">ANEXO II - RESUMO DOS PROGRAMAS </t>
  </si>
  <si>
    <t>Código do Programa</t>
  </si>
  <si>
    <t>Descrição do Programa</t>
  </si>
  <si>
    <t>Valor Global</t>
  </si>
  <si>
    <t>ANEXO III - CLASSIFICAÇÃO DOS PROGRAMAS  E AÇÕES POR FUNÇÃO E SUBFUNÇÃO DE GOVERNO</t>
  </si>
  <si>
    <t>Programa</t>
  </si>
  <si>
    <t>Ação</t>
  </si>
  <si>
    <t>Função</t>
  </si>
  <si>
    <t>Subfunção</t>
  </si>
  <si>
    <t>Soma / Total   ==========================================================================================&gt;</t>
  </si>
  <si>
    <t>ANEXO I - PROGRAMAS</t>
  </si>
  <si>
    <t>PROGRAMA:</t>
  </si>
  <si>
    <t>OBJETIVO:</t>
  </si>
  <si>
    <t>Indicadores do Programa</t>
  </si>
  <si>
    <t>Índice recente</t>
  </si>
  <si>
    <t>Índice Final PPA</t>
  </si>
  <si>
    <t>TOTAL</t>
  </si>
  <si>
    <t>Total do Programa:</t>
  </si>
  <si>
    <t>TIPO</t>
  </si>
  <si>
    <t>Unidade de Medida</t>
  </si>
  <si>
    <t>ANOS</t>
  </si>
  <si>
    <t xml:space="preserve">TOTAL </t>
  </si>
  <si>
    <t>Ação:</t>
  </si>
  <si>
    <t>Meta Física</t>
  </si>
  <si>
    <t>Valor</t>
  </si>
  <si>
    <t>Produto:</t>
  </si>
  <si>
    <r>
      <rPr>
        <b/>
        <sz val="9"/>
        <rFont val="Arial"/>
        <family val="2"/>
      </rPr>
      <t xml:space="preserve">(*)  Tipo: </t>
    </r>
    <r>
      <rPr>
        <sz val="9"/>
        <rFont val="Arial"/>
        <family val="2"/>
      </rPr>
      <t xml:space="preserve"> P – Projeto       A - Atividade  OE – Operação Especial      NO – Não-orçamentária            </t>
    </r>
  </si>
  <si>
    <t>AÇÕES / PRODUTOS / FUNÇÃO / SUBFUNÇÃO</t>
  </si>
  <si>
    <t>Função:</t>
  </si>
  <si>
    <t>Subfunção:</t>
  </si>
  <si>
    <t>PLANO PLURIANUAL 2018/2021</t>
  </si>
  <si>
    <t>Dados Financeiros (em R$ 1,00)</t>
  </si>
  <si>
    <t>PPA 2018/2021</t>
  </si>
  <si>
    <t>TOTAL GERAL DOS PROGRAMAS</t>
  </si>
  <si>
    <t>MUNICÍPIO DE BARRA DO QUARAÍ</t>
  </si>
  <si>
    <t>0101 - MANUTENÇÃO DA CÂMARA MUNICIPAL</t>
  </si>
  <si>
    <t>Sessão Plenária Realizada</t>
  </si>
  <si>
    <t>01 - Legislativa</t>
  </si>
  <si>
    <t>031- Ação Legislativa</t>
  </si>
  <si>
    <t>Atividade Mantida</t>
  </si>
  <si>
    <t>031 - Ação Legislativa</t>
  </si>
  <si>
    <t>Equipamento Adquirido</t>
  </si>
  <si>
    <t>Prédio Público Construído</t>
  </si>
  <si>
    <t>0401 - APOIO ADMINISTRATIVO AO PODER EXECUTIVO</t>
  </si>
  <si>
    <t>Garantir o funcionamento das atividades de apoio aministrativos de todos os órgãos da Administração Municipal. Garantir melhor qualidade ao gasto público otimizando as tarefas executadas pelo aparato de apoio administrativo municpal.</t>
  </si>
  <si>
    <t>Garantir o pleno funcionamento das atividades do Poder Legislativo Municipal, propiciando o cumprimento das suas atribuições constitucionais e legais.</t>
  </si>
  <si>
    <t>04 - Aministração</t>
  </si>
  <si>
    <t>122 - Administração Geral</t>
  </si>
  <si>
    <t>131 - Comunicação Social</t>
  </si>
  <si>
    <t>124 - Controle Interno</t>
  </si>
  <si>
    <t>04 - Administração</t>
  </si>
  <si>
    <t>062 - Defesa do Interesse Público no Processo Judiciário</t>
  </si>
  <si>
    <t>Servidor Qualificado</t>
  </si>
  <si>
    <t>128 - Formação de Recursos Humanos</t>
  </si>
  <si>
    <t>Garantir o funcionamento das atividades de apoio aministrativos de todos os órgãos da Administração Municipal. Garantir melhor qualidade ao gasto público otimizando as tarefas executadas pelo aparato de apoio administrativo municipal.</t>
  </si>
  <si>
    <t xml:space="preserve">04 - Administração </t>
  </si>
  <si>
    <t>121 - Planejamento e Orçamento</t>
  </si>
  <si>
    <t>Jovem Aprendiz</t>
  </si>
  <si>
    <t>0403 - AUXÍLIO ALIMENTAÇÃO</t>
  </si>
  <si>
    <t>Institui nos termos da Lei Municpal nº 1.577/2013, de 10 de dezembro de 2013, Programa de Auxílio Alimentação para servidores municipais.</t>
  </si>
  <si>
    <t>servidor efetivo</t>
  </si>
  <si>
    <t>Garantir a inclusão dos jovens na sociedade. Capacitar os jovens para o mercado de trabalho.</t>
  </si>
  <si>
    <t>0000 - OPERAÇÕES ESPECIAIS</t>
  </si>
  <si>
    <t>Garantir a execução das operações especiais.</t>
  </si>
  <si>
    <t xml:space="preserve">28 - Encargos Especiais </t>
  </si>
  <si>
    <t>846 - Outros Encargos Especiais</t>
  </si>
  <si>
    <t>843 - Serviço da Dívida Interna</t>
  </si>
  <si>
    <t>12 - Educação</t>
  </si>
  <si>
    <t>Gerir e controlar os programas e as ações finalísticas da Secretaria Municipal de Educação e Cultura.</t>
  </si>
  <si>
    <t>128 - Formação dos Recursos Humanos</t>
  </si>
  <si>
    <t>361 - Educação Fundamental</t>
  </si>
  <si>
    <t>Equipameno Adquirido</t>
  </si>
  <si>
    <t>365 - Educação Infantil</t>
  </si>
  <si>
    <t>Escola Construída/Ampliada/Recuperada</t>
  </si>
  <si>
    <t>Atividade Mantinda</t>
  </si>
  <si>
    <t>367 - Educação Especial</t>
  </si>
  <si>
    <t>Garantir aos educandos o oferecimento de merecda escolar de qualidade, assistência à saúde e oferecimento de uniforme escolar.</t>
  </si>
  <si>
    <t>243 - Assistência à Criança e ao Adolescente</t>
  </si>
  <si>
    <t>Aluno Beneficiado</t>
  </si>
  <si>
    <t>Viabilizar o acesso dos munícipes ao ensino superior, com vistas à formação de recursos humanos qualificados e estratégicos para o desenvolvimento tecnológico, econômico e social do Município.</t>
  </si>
  <si>
    <t xml:space="preserve"> Atividade Mantida</t>
  </si>
  <si>
    <t>364 - Ensino Superior</t>
  </si>
  <si>
    <t>Servidores Municipais</t>
  </si>
  <si>
    <t>1202 - MANUTENÇÃO E DESENVOLVIMENTO DA EDUCAÇÃO BÁSICA</t>
  </si>
  <si>
    <t>1203 - ASSISTÊNCIA AO EDUCANDO</t>
  </si>
  <si>
    <t>1204 - TRANSPORTE ESCOLAR</t>
  </si>
  <si>
    <t>Assegurar a frequência dos educandos à escola, mediante a garantida de condições de acesso aos estabelecimentos escolares através de meios de transportes adequados.</t>
  </si>
  <si>
    <t>306 - Alimentação e Nutrição</t>
  </si>
  <si>
    <t>361 - Ensino Fundamental</t>
  </si>
  <si>
    <t>362 - Ensino Médio</t>
  </si>
  <si>
    <t>Implementar ações culturais como meio de democratizar o acesso de toda a sociedade aos bens culturais, de forma a promover a inclusão social e contribuir para a prevenção da violência. Promover a revitalização, conservação, manutenção e restauro do patrimônio histórico artístico- cultural do município, bem como a construção de novos equipamentos culturais. Ampliar a divulgação e o conhecimento dos bens culturais e históricos das diversas instituições culturais do Município, como museus, bibliotecas e casas de cultura.</t>
  </si>
  <si>
    <t>1205- FOMENTO À EDUCAÇÃO SUPERIOR</t>
  </si>
  <si>
    <t>Centro Cultural</t>
  </si>
  <si>
    <t>13 - Cultura</t>
  </si>
  <si>
    <t>392 - Difusão Cultural</t>
  </si>
  <si>
    <t>Acervo Adquirido</t>
  </si>
  <si>
    <t>391 - Patrimônio Histórico, Artístico e Arqueológo</t>
  </si>
  <si>
    <t>Entidade Apoiada</t>
  </si>
  <si>
    <t>1206 - DESENVOLVIMENTO DA CULTURA</t>
  </si>
  <si>
    <t>1001 - GESTÃO MUNICIPAL DE SAÚDE</t>
  </si>
  <si>
    <t>10 - Saúde</t>
  </si>
  <si>
    <t>1002 - ATENÇÃO BÁSICA A SAÚDE</t>
  </si>
  <si>
    <t>Garantir ações de atenção à saúde da população, direcionadas à criança e ao adolescente, à mulher, ao adulto e ao idodo; ampliar o atendimento da população através da estratégia de saúde da família; desenvolver projetos e implementar atividades nas áreas de promoção, proteção, controle, acompanhamento e recuperação da saúde, através de serviços de saúde integrados com uma rede regionalizadas e hierarquizada; priorizar a saúde da população em situaçõa de maior vulnerabilidade.</t>
  </si>
  <si>
    <t>UBS - Construída/Reforma/Melhorada</t>
  </si>
  <si>
    <t>301 - Atenção Básica</t>
  </si>
  <si>
    <t>1003 - VIGILÂNCIA EM SAÚDE</t>
  </si>
  <si>
    <t>Identificar, monitorar e prevenir doenças, agravos e fatores de risco que possam afetar a saúde humana; promover um conjunto de atividades integradas, desenvolvidas pelas vigilâncias a partir de estudos e análises das informações em saúde e da identificação de fatores de risco, condições ambientais, diagnósticos de problemas potenciais ocorridos, visando as ações necessárias à prevenção, redução, controle e erradicação desses problemas pelo sistema de saúde.</t>
  </si>
  <si>
    <t>304 - Vigilância Sanitária</t>
  </si>
  <si>
    <t>Gerir e controlar os programas e as ações finalísticas da Secretaria Municipal de Saúde.</t>
  </si>
  <si>
    <t>1501 -  ILUMINAÇÃO PÚBLICA URBANA E RURAL</t>
  </si>
  <si>
    <t>Melhorar a iluminação pública, o tráfego e a segurança dos munícipes. Melhorar a eficiência do consumo de enregia elétrica e combater o desperdício, mediante a execução de projetos de melhoria das redes de iluminação pública.</t>
  </si>
  <si>
    <t>15 - Urbanismo</t>
  </si>
  <si>
    <t>452 - Serviços Urbanos</t>
  </si>
  <si>
    <t>Rede de Iluminação Melhorada</t>
  </si>
  <si>
    <t>1502 - PRAÇAS, PARQUES E JARDINS PÚBLICOS</t>
  </si>
  <si>
    <t>Equipamento Público Implantado/ Melhorado</t>
  </si>
  <si>
    <t>1503 - MELHORIAS DE VIAS URBANAS</t>
  </si>
  <si>
    <t>Via Urbana Mantida</t>
  </si>
  <si>
    <t>451 - Infraestrutura Urbana</t>
  </si>
  <si>
    <t>Via aberta/prolongada/pavimentada/reformada</t>
  </si>
  <si>
    <t>Abrigo Construído</t>
  </si>
  <si>
    <t>Via Urbana Sinalizada</t>
  </si>
  <si>
    <t>Pavimentar, reformar e empreender ações que visem a melhoria das vias urbanas. Aumentar e modernizar a rede viária pertecente ao Munícipio.</t>
  </si>
  <si>
    <t>1504 - SANEAMENTO BÁSICO URBANO E RURAL</t>
  </si>
  <si>
    <t xml:space="preserve">17 - Saneamento </t>
  </si>
  <si>
    <t>512 - Saneamento Básico Urbano</t>
  </si>
  <si>
    <t>Curso D`agua Canalizado</t>
  </si>
  <si>
    <t>Rede de Esgoto Implantada</t>
  </si>
  <si>
    <t xml:space="preserve">26 - Transporte </t>
  </si>
  <si>
    <t xml:space="preserve">782 - Transporte Rodoviário </t>
  </si>
  <si>
    <t>1506 - COLETA E DESTINAÇÃO DE RESÍDUOS SÓLIDOS</t>
  </si>
  <si>
    <t>Melhorar a qualidade dos serviços prestados. Atendimento as exigências ambientais. Atingir índices crescentes de manejo de resíduos sólidos.</t>
  </si>
  <si>
    <t xml:space="preserve">17 - Saneamente </t>
  </si>
  <si>
    <t>1507 - HABITAÇÃO</t>
  </si>
  <si>
    <t>Garantir o atendimento às famílias de menor renda, com a construção, melhorias nas habitações, regularização fundiária e Infraestrutura.</t>
  </si>
  <si>
    <t>Família Beneficiada</t>
  </si>
  <si>
    <t>16 - Habitação</t>
  </si>
  <si>
    <t>244 - Assistência Comunitária</t>
  </si>
  <si>
    <t>20 - Agricultura</t>
  </si>
  <si>
    <t>Qualificar os produtos de origem e vegetal e as condições de comercialização das safras por meio de prestação e assistência técnica ao produtores rurais. Fomentar a produção de alimenros para fins de subsistência dos produtores rurais. Amenizar as carências nutricionais da população de baixa renda.</t>
  </si>
  <si>
    <t>Familias Assistidas</t>
  </si>
  <si>
    <t>608 - Promoção da Produção Agropecuária</t>
  </si>
  <si>
    <t>Feira do Produtor Implantada</t>
  </si>
  <si>
    <t>605 - Abastecimento</t>
  </si>
  <si>
    <t>Horta Comunitária Implantada</t>
  </si>
  <si>
    <t>Proporcionar sustentabilidade das propriedades rurais, proporcionando o bem estar das famílias rurais, evitando assim o êxodo rural.</t>
  </si>
  <si>
    <t>Produtor Assistido</t>
  </si>
  <si>
    <t>606 - Extensão Rural</t>
  </si>
  <si>
    <t>Muda Distribuída</t>
  </si>
  <si>
    <t>541 - Preservação e Conservação Ambiental</t>
  </si>
  <si>
    <t>2305 - DESENVOLVIMENTO INTEGRADO DO TURISMO</t>
  </si>
  <si>
    <t>1801 - PRESERVAÇÃO E PROTEÇÃO DO MEIO AMBIENTE</t>
  </si>
  <si>
    <t>2002- APOIO AOS PRODUTORES RURAIS</t>
  </si>
  <si>
    <t>2001 - PRODUÇÃO, DISTRIBUIÇÃO E COMERCIALIZAÇÃO DE ALIMENTOS</t>
  </si>
  <si>
    <t>125 - Normatização e Fiscalização</t>
  </si>
  <si>
    <t>Apoiar e fortalecer as famílias e sujeitos em nível de Proteção Social Básica, para garantir os direitos fundamentais do indivíduo em vulnerabilidade social e o restabelecimento da convivência familiar e comunitária através de um conjunto de serviços e benefícios executados no Centro de Refrencia Assistência Social CRAS)</t>
  </si>
  <si>
    <t>08 - Assistência Social</t>
  </si>
  <si>
    <t>241 - Assistência ao Idoso</t>
  </si>
  <si>
    <t>242 - Assistencia ao Portador de Deficiência</t>
  </si>
  <si>
    <t>0802 - PROTEÇÃO SOCIAL BÁSICA</t>
  </si>
  <si>
    <t>Executar a política de Proteção Social Especial, através de um conjunto de serviços e benefícios executados no Centro de Referência Especializado da Assistência Social (CREAS) implantado no município, com foco nas famílias referenciadas, com atenção voltada à criança, ao adolescente, à pessoa idosa, à pessoa portadora de deficiência, à pessoa adulta, para que superem situações de vulnerabilidade social. Executar ações integradas de enfrentamento à violência infanto-juvenil e ao trabalho infantil.</t>
  </si>
  <si>
    <t>27 - Desporto e Lazer</t>
  </si>
  <si>
    <t>2701 - PROMOÇÃO DO DESPORTO E LAZER</t>
  </si>
  <si>
    <t>812 - Desporto Comunitário</t>
  </si>
  <si>
    <t>Evento Realizado</t>
  </si>
  <si>
    <t xml:space="preserve">Realização e apoio aos eventos municipais, executados por toda estrutura da Administração Direta. Desenvolver atividades que visem a integração da Tríplice Fronteira. </t>
  </si>
  <si>
    <t xml:space="preserve">2702- EVENTOS E INTEGRAÇÃO </t>
  </si>
  <si>
    <t>Garantir a qualidade ambiental através da manutenção do licenciamento e fiscalização ambiental. Implementar prejetos, estudos e atividades necessárias a gestão ambiental, a melhoria socioambiental e ao desenvolvimento sustentável. Proporcionar a comunidade escolar e em geral, capacitação para atuarem como agentes promotores de mudanças e melhoria ao meio ambiente.</t>
  </si>
  <si>
    <t>18 - Gestão Ambiental</t>
  </si>
  <si>
    <t>Desenvolver as potencialidades locais. Implantar o Centro de Atendimento ao Turista - CAT, implementar planos e projetos, elaborar e distribuir material impresso mostrando os atrativos e produtos turísticos do munícipio. A construção de um pórtico de entrada no município. Estruturação de destinos e produtos turísticos, inventariação turística e a realização de estudos e pesquisas das oportunidade de investimentos.</t>
  </si>
  <si>
    <t>23 - Comércio e Serviços</t>
  </si>
  <si>
    <t>695 - Turismo</t>
  </si>
  <si>
    <t>A</t>
  </si>
  <si>
    <t>P</t>
  </si>
  <si>
    <t>OE</t>
  </si>
  <si>
    <t>0402 - ESTÁGIO REMUNERADO</t>
  </si>
  <si>
    <t>027- Manutenção do Fundo Municipal de Bombeiros</t>
  </si>
  <si>
    <t>Gerir e controlar os programas e ações finalísticas da Assistência Social, no que tange à sua organização, administração, controle e avaliação dos resultados na prestação dos serviços, programas, projetos e benefícios socioassistenciais.</t>
  </si>
  <si>
    <t>0803 - PROTEÇÃO SOCIAL ESPECIAL</t>
  </si>
  <si>
    <t>243 - Assistencia à Criança e ao Adolescente</t>
  </si>
  <si>
    <t>NO</t>
  </si>
  <si>
    <t>Melhorar o aspecto urbano e paisagístico da cidade. Manter em boas condiçoes de limpeza e conservação dos espaços públicos de lazer e recreação para os munícipes e visitantes.</t>
  </si>
  <si>
    <t>Proporcionar serviços de saneamento básico adequados a população. Otimizar manejo dos recursos hídricos para otimizar os usos múltiplos das águas.</t>
  </si>
  <si>
    <t>1505 - CONSERVAÇÃO E MANUTENÇÃO DE ESTRADAS VICINAIS</t>
  </si>
  <si>
    <t>Manter e conservar as estradas administradas pelo município, garantindo níveis de qualidade condizentes com as melhoras práticas do setor, contribuindo para a melhoria dos níveis de segurança e reduzindo os custos com restauração.</t>
  </si>
  <si>
    <t>Ampliar os meios e práticas do esporte com fins educacionais nas escolas e em programas sociais. Atrair investimentos privados para o desenvolvimento e massificação da prática desportiva, modernizar a promoção e a gestão do esporte.</t>
  </si>
  <si>
    <t>ÓRGÃO</t>
  </si>
  <si>
    <t>CÂMARA</t>
  </si>
  <si>
    <t>GAPRE</t>
  </si>
  <si>
    <t>PROGEM</t>
  </si>
  <si>
    <t>SEPLAN</t>
  </si>
  <si>
    <t>SECAD</t>
  </si>
  <si>
    <t>SEFAZ</t>
  </si>
  <si>
    <t>SEDUC</t>
  </si>
  <si>
    <t>SESA</t>
  </si>
  <si>
    <t>SOTRAN</t>
  </si>
  <si>
    <t>SMAI</t>
  </si>
  <si>
    <t>SEMAT</t>
  </si>
  <si>
    <t>SEDESTRAB</t>
  </si>
  <si>
    <t>SEDIFRON</t>
  </si>
  <si>
    <t>RESERVA</t>
  </si>
  <si>
    <t>Reserva de Contingência</t>
  </si>
  <si>
    <t>PROJEÇÃO</t>
  </si>
  <si>
    <t>DIFERENÇA</t>
  </si>
  <si>
    <t>Operações Especiais</t>
  </si>
  <si>
    <t>0000</t>
  </si>
  <si>
    <t>0401</t>
  </si>
  <si>
    <t>0402</t>
  </si>
  <si>
    <t>0403</t>
  </si>
  <si>
    <t>Estágio Remunerado</t>
  </si>
  <si>
    <t>Auxílio Alimentação</t>
  </si>
  <si>
    <t>0101</t>
  </si>
  <si>
    <t>Manutenção da Câmara Municipal</t>
  </si>
  <si>
    <t>0801</t>
  </si>
  <si>
    <t>0802</t>
  </si>
  <si>
    <t>Proteção Social Básica</t>
  </si>
  <si>
    <t>0803</t>
  </si>
  <si>
    <t>Proteção Social Especial</t>
  </si>
  <si>
    <t>1001</t>
  </si>
  <si>
    <t>Gestão Municipal da Assistência Social</t>
  </si>
  <si>
    <t>Gestão Municipal da Saúde</t>
  </si>
  <si>
    <t>1002</t>
  </si>
  <si>
    <t>Atenção Básica a Saúde</t>
  </si>
  <si>
    <t>1003</t>
  </si>
  <si>
    <t>Vigilância em Saúde</t>
  </si>
  <si>
    <t xml:space="preserve">0801 - GESTÃO MUNICIPAL DA ASSISTÊNCIA SOCIAL </t>
  </si>
  <si>
    <t>Apoio Administrativo ao Poder Executivo</t>
  </si>
  <si>
    <t>1201 - GESTÃO MUNICIPAL DA EDUCAÇÃO</t>
  </si>
  <si>
    <t>1201</t>
  </si>
  <si>
    <t>Gestão Municipal da Educação</t>
  </si>
  <si>
    <t>1202</t>
  </si>
  <si>
    <t>Manutenção e Desenvolvimento da Educação Básica</t>
  </si>
  <si>
    <t>1203</t>
  </si>
  <si>
    <t>Assistência ao Educando</t>
  </si>
  <si>
    <t>1204</t>
  </si>
  <si>
    <t>Transporte Escolar</t>
  </si>
  <si>
    <t>1205</t>
  </si>
  <si>
    <t>Fomento à Educação Superior</t>
  </si>
  <si>
    <t>1206</t>
  </si>
  <si>
    <t>Desenvolvimento da Cultura</t>
  </si>
  <si>
    <t>1501</t>
  </si>
  <si>
    <t>Iluminação Pública Urbana e Rural</t>
  </si>
  <si>
    <t>1502</t>
  </si>
  <si>
    <t>Praças, Parques e Jardins Públicos</t>
  </si>
  <si>
    <t>1503</t>
  </si>
  <si>
    <t>Melhorias e Vias Urbanas</t>
  </si>
  <si>
    <t>1504</t>
  </si>
  <si>
    <t>Saneamento Básico Urbano e Rural</t>
  </si>
  <si>
    <t>1505</t>
  </si>
  <si>
    <t>Conservação e Manutenção de Estradas e Vicinais</t>
  </si>
  <si>
    <t>1506</t>
  </si>
  <si>
    <t>Coleta e Destinação de Resíduos Sólidos</t>
  </si>
  <si>
    <t>1507</t>
  </si>
  <si>
    <t>Habitação</t>
  </si>
  <si>
    <t>1801</t>
  </si>
  <si>
    <t>Preservação e Proteção ao Meio Ambiente</t>
  </si>
  <si>
    <t>2001</t>
  </si>
  <si>
    <t>2002</t>
  </si>
  <si>
    <t>Apoio aos Produtores Rurais</t>
  </si>
  <si>
    <t>2305</t>
  </si>
  <si>
    <t>Desenvolvimento Integrado do Turismo</t>
  </si>
  <si>
    <t>2701</t>
  </si>
  <si>
    <t>Promoção do Desporto e Lazer</t>
  </si>
  <si>
    <t>2702</t>
  </si>
  <si>
    <t>Eventos e Integração</t>
  </si>
  <si>
    <t xml:space="preserve">          08 - SESA                                                                                                                        ANEXO I - PROGRAMAS</t>
  </si>
  <si>
    <t xml:space="preserve">         07 - SEDUC                                                                                                                      ANEXO I - PROGRAMAS</t>
  </si>
  <si>
    <t xml:space="preserve">          07 - SEDUC                                                                                                                    ANEXO I - PROGRAMAS</t>
  </si>
  <si>
    <t xml:space="preserve">          07 - SEDUC                                                                                                                      ANEXO I - PROGRAMAS</t>
  </si>
  <si>
    <t xml:space="preserve">          06 - SEFAZ                                                                                                                    ANEXO I - PROGRAMAS</t>
  </si>
  <si>
    <t xml:space="preserve">           06 - SEFAZ                                                                                                                     ANEXO I - PROGRAMAS</t>
  </si>
  <si>
    <t>0013 - RESERVA DE CONTINGÊNCIA</t>
  </si>
  <si>
    <t>Conter passivos contingentes e/ou outros riscos fiscais passivos e abertura de crédito adicionais que foram palnejados insuficientes ou não previstos.</t>
  </si>
  <si>
    <t xml:space="preserve">          05 - SECAD                                                                                                                    ANEXO I - PROGRAMAS</t>
  </si>
  <si>
    <t>0013</t>
  </si>
  <si>
    <t>0000- Operações Especiais</t>
  </si>
  <si>
    <t>0013- Reserva de Contingência</t>
  </si>
  <si>
    <t>001- Manutenção dos Serviços Legislativos e Administrativos da Câmara Municipal</t>
  </si>
  <si>
    <t xml:space="preserve">002- Publicidade Legal e Institucional da Câmara Municipal </t>
  </si>
  <si>
    <t>003- Equipamentos e Materiais Permanentes para o Legislativo</t>
  </si>
  <si>
    <t>004- Construção de Sede Própria do Poder Legislativo</t>
  </si>
  <si>
    <r>
      <rPr>
        <b/>
        <sz val="10"/>
        <color indexed="8"/>
        <rFont val="Calibri"/>
        <family val="2"/>
      </rPr>
      <t>005-</t>
    </r>
    <r>
      <rPr>
        <sz val="10"/>
        <color indexed="8"/>
        <rFont val="Calibri"/>
        <family val="2"/>
      </rPr>
      <t xml:space="preserve"> Manutenção do Gabinete do Prefeito</t>
    </r>
  </si>
  <si>
    <t>006- Manutenção do Conselho Tutelar</t>
  </si>
  <si>
    <t>007- Manutenção da Assessoria de Imprensa</t>
  </si>
  <si>
    <t>008- Manutenção da Unidade de Controle Interno</t>
  </si>
  <si>
    <t>009- Manutenção do Gabinete do Vice-Prefeito</t>
  </si>
  <si>
    <t>010- Manutenção da Assessoria Administrativa do Gabinte do Prefeito</t>
  </si>
  <si>
    <t xml:space="preserve">011- Manutenção, Ampliação e Conservação da Frota </t>
  </si>
  <si>
    <t>012- Equipamentos e Materiais Permanentes para o GAPRE</t>
  </si>
  <si>
    <t>013- Equipamentos e Materiais Permanentes para a Unidade de Controle Interno</t>
  </si>
  <si>
    <t>014- Manutenção da Procuradoria Geral do Município</t>
  </si>
  <si>
    <t>015- Equipamentos e Materiais Permanentes para a PROGEM</t>
  </si>
  <si>
    <t>016- Manutenção da Secretaria de Planejamento, Gestão e Habitação</t>
  </si>
  <si>
    <t>017- Equipamentos e Materiais Permanentes da SEPLAN</t>
  </si>
  <si>
    <t>022 - Reposição ao artigo nº 37, da Constiuição Federal</t>
  </si>
  <si>
    <t xml:space="preserve">021- Manutenção, Ampliação e Conservação da Frota </t>
  </si>
  <si>
    <t>018- Manutenção da Secretaria de Administração</t>
  </si>
  <si>
    <t>019- Capacitação e Treinamento da SECAD</t>
  </si>
  <si>
    <t>020- Equipamentos e Materiais Permanentes da SECAD</t>
  </si>
  <si>
    <t>023- Estágio Remunerado</t>
  </si>
  <si>
    <t>024- Cartão Reifesul</t>
  </si>
  <si>
    <t>025- Manutenção da Secretaria de Fazenda</t>
  </si>
  <si>
    <t>026- Equipamentos e Materiais Permanentes para a SEFAZ.</t>
  </si>
  <si>
    <t>028- Pagamento de Sentenças Judiciais  - RPPV</t>
  </si>
  <si>
    <t>029- Pagamento de Serviços Judiciais</t>
  </si>
  <si>
    <t>030- Precatórios</t>
  </si>
  <si>
    <t>031- Amortização da Dívida Pública</t>
  </si>
  <si>
    <t>032- Contribuições ao PASEP</t>
  </si>
  <si>
    <t>033- Manutenção da Secretaria de Educação e Cultura</t>
  </si>
  <si>
    <t>034- Equipamentos e Materiais Permanentes da SEDUC</t>
  </si>
  <si>
    <t>035- Capacitação e Treinamento dos Servidores da SEDUC</t>
  </si>
  <si>
    <t>036- Manutenção do Conselho Municipal de Educação - CME</t>
  </si>
  <si>
    <t xml:space="preserve">037- Capacitação e Treinamento de Profissionais da Educação Básica </t>
  </si>
  <si>
    <t>038- Manutenção da Educação Infantil</t>
  </si>
  <si>
    <t>039- Equipamentos e Material Didático-Pedagógico para o Ensino Infantil</t>
  </si>
  <si>
    <t>040- Construção, Ampliação, Melhoria e Reforma de EMEFs</t>
  </si>
  <si>
    <t>041- Manutenção do Ensino Fundamental</t>
  </si>
  <si>
    <t>042- Equipamentos e Material Didático-Pedagógico para o Ensino Fundamental</t>
  </si>
  <si>
    <t>045- Atendimento Educacional à Pessoa Portadora de Deficiência e Altas Habilidades</t>
  </si>
  <si>
    <t>043- Construção, Ampliação, Melhoria e Reforma de EMEFs</t>
  </si>
  <si>
    <t>044- Equipamentos e Material Didático-Pedagógico para o EJA</t>
  </si>
  <si>
    <t>046- Equipamentos e Material Didático-Pedagógico para a Educação Especial</t>
  </si>
  <si>
    <t>048- Manutenção da Merenda Escolar - Recurso Livre - Educação Infantil</t>
  </si>
  <si>
    <t>049- Manutenção da Merenda Escolar - Recurso Livre - Ensino Fundamental</t>
  </si>
  <si>
    <t>050- Manutenção da Merenda Escolar - Recurso Vinculado - Etapa Creche</t>
  </si>
  <si>
    <t>051- Manutenção da Merenda Escolar - Recurso Vinculado - Pré-escola</t>
  </si>
  <si>
    <t>052- Manutenção da Merenda Escolar - Recurso Vinculado - Ensino Fundamental</t>
  </si>
  <si>
    <t>053- Manutenção da Merenda Escolar - Recurso Vinculado - AEE</t>
  </si>
  <si>
    <t>054- Manutenção da Merenda Escolar - Recurso Vinculado - EJA</t>
  </si>
  <si>
    <t>055- Implantação e Manutenção da Saúde do Educando</t>
  </si>
  <si>
    <t>056- Equipamentos e Materiais Permanentes para Merenda Escolar</t>
  </si>
  <si>
    <t>057- Aquisição e Distribuição de Uniformes para os Educandos</t>
  </si>
  <si>
    <t>058- Manutenção do Transporte Escolar - FUNDEB</t>
  </si>
  <si>
    <t>059- Manutenção do Transporte Escolar - PNATE - Educação Infantil</t>
  </si>
  <si>
    <t>060- Manutenção do Transporte Escolar - PNATE - Ensino Fundamental</t>
  </si>
  <si>
    <t>061- Manutenção do Transporte Escolar - PNATE - Ensino Médio</t>
  </si>
  <si>
    <t>062- Manutenção do Transporte Escolar - ESTADO</t>
  </si>
  <si>
    <t>063- Quota Parte - Salário Educação</t>
  </si>
  <si>
    <t>064- Programa Estuda Barra</t>
  </si>
  <si>
    <t xml:space="preserve">065- Bolsa Estudo </t>
  </si>
  <si>
    <t>066- Manutenção dos Centros Culturais Municipais</t>
  </si>
  <si>
    <t>067- Equipamentos e Materiais Permanentes para o Desenvolvimento da Cultura</t>
  </si>
  <si>
    <t>068- Aquisição de acervos Culturais</t>
  </si>
  <si>
    <t>069- Apoio a Entidades Culturais</t>
  </si>
  <si>
    <t>070- Manutenção da Secretaria de Saúde</t>
  </si>
  <si>
    <t>071- Equipamentos e Materiais Permanentes para SESA</t>
  </si>
  <si>
    <t>072- Capacitação e Treinamento dos Servidores da SESA</t>
  </si>
  <si>
    <t>073- Manutenção do Conselho Municipal de Saúde</t>
  </si>
  <si>
    <t>074- Manutenção da Atenção Básica de Saúde</t>
  </si>
  <si>
    <t>075- Equipamentos e Materiais Permanentes para Unidade Básica de Saúde</t>
  </si>
  <si>
    <t>076- Construção, Ampliação, Reforma e Melhoria na Unidade Básica de Saúde</t>
  </si>
  <si>
    <t xml:space="preserve">077- Manutenção, Ampliação e Conservação da Frota </t>
  </si>
  <si>
    <t>078-  Saúde Bucal/SB - União</t>
  </si>
  <si>
    <t>079- Manutenção dos Agentes Comunitários de Saúde/ACS - União</t>
  </si>
  <si>
    <t>086- Aquisição de Serviços Médicos</t>
  </si>
  <si>
    <t>087- Programa Mais Médicos para o Brasil</t>
  </si>
  <si>
    <t>080-  Programa de Melhoria do Acesso e da Qualidade/PMAQ - União</t>
  </si>
  <si>
    <t>081-  Saúde da Família/SF - União</t>
  </si>
  <si>
    <t>082-  Núcleos de Apoio à Saúde da Família/NASF - União</t>
  </si>
  <si>
    <t>083- Atenção Básica FiXO - União</t>
  </si>
  <si>
    <t>084- Média e Alta Complexidade Ambulatorial e Hospitalar</t>
  </si>
  <si>
    <t xml:space="preserve">085- Assistência Farmaucêtica </t>
  </si>
  <si>
    <t>088- Tratamento fora de Domicílio - TFD</t>
  </si>
  <si>
    <t>089- Insumos Hospitalares para uso domiciliar - Fraldas</t>
  </si>
  <si>
    <t xml:space="preserve">090- Assistência Farmaucêtica - Estado </t>
  </si>
  <si>
    <t xml:space="preserve">091- Assistência Farmaucêtica - Municipal </t>
  </si>
  <si>
    <t>092- Atenção Básica Variável - Estado</t>
  </si>
  <si>
    <t>093- Atenção Básica FIXO - Estado</t>
  </si>
  <si>
    <t>158- Reserva de Contingência</t>
  </si>
  <si>
    <t>0101- Manutenção da Câmara Municipal</t>
  </si>
  <si>
    <t>002- Publicidade Legal e Institucional da Câmara Municipal</t>
  </si>
  <si>
    <t>0401- Apoio Administrativo ao Poder Executivo</t>
  </si>
  <si>
    <t>005- Manutenção do Gabinete do Prefeito</t>
  </si>
  <si>
    <t>021- Manutenção, Ampliação e Conservação da Frota</t>
  </si>
  <si>
    <t>0402- Estágio Remunerado</t>
  </si>
  <si>
    <t>0403- Auxílio Alimentação</t>
  </si>
  <si>
    <t>0801- Gestão Municipal da Assistência Social</t>
  </si>
  <si>
    <t>0802- Proteção Social Básica</t>
  </si>
  <si>
    <t>0803- Proteção Social Especial</t>
  </si>
  <si>
    <t>1001- Gestão Municipal da Saúde</t>
  </si>
  <si>
    <t>1002- Atenção Básica de Saúde</t>
  </si>
  <si>
    <t>090- Assistência Farmaucêtica - Estado</t>
  </si>
  <si>
    <t>094- Manutenção do Primeira Infância Melhor - PIM</t>
  </si>
  <si>
    <t>095- Oficinas Terapêuticas</t>
  </si>
  <si>
    <t>096- Manutenção da Vigilância Sanitária</t>
  </si>
  <si>
    <t>097- Equipamentos e Materiais Permanentes para Vigilância Sanitária</t>
  </si>
  <si>
    <t>098- Manutenção da Vigilância Epidemiológica</t>
  </si>
  <si>
    <t>099- Equipamentos e Materiais Permanentes para Vigilância Epidemiológica</t>
  </si>
  <si>
    <t>100- Manutenção da Secretaria de Obras, Transporte e Trânsito.</t>
  </si>
  <si>
    <t>101- Equipamentos e Materiais Permanentes para SOTRAN</t>
  </si>
  <si>
    <t xml:space="preserve">102- Manutenção, Ampliação e Conservação da Frota </t>
  </si>
  <si>
    <t>103- Manutenção do Sistema de Iluminação Pública</t>
  </si>
  <si>
    <t>104- Aquisição de Equipamentos e Execução de Melhorias na Rede de Iluminação Pública</t>
  </si>
  <si>
    <t>105- Manutenção de Praças, Parques e Jardins Públicos</t>
  </si>
  <si>
    <t>106- Implantação e Melhoria de Praças, Parques e Jardins Públicos</t>
  </si>
  <si>
    <t>107- Manutenção da Malha Viária Urbana</t>
  </si>
  <si>
    <t>108- Abertura, Prolongamento, Pavimentação e Reforma de Vias Urbanas</t>
  </si>
  <si>
    <t>109- Construção de abrigos em Paradas de Ônibus</t>
  </si>
  <si>
    <t>110- Sinalização Horizontal e Vertical de Vias Urbanas</t>
  </si>
  <si>
    <t>111- Canalização de Sangas, Sangões e Valas</t>
  </si>
  <si>
    <t xml:space="preserve">112- Implantação de Redes de Esgotos Pluviais  </t>
  </si>
  <si>
    <t>113- Manutenção, Conservação e Sinalização de Estradas Municipais</t>
  </si>
  <si>
    <t>114- Manutenção do Serviço de Coleta e Destinação Final de Resíduos Sólidos</t>
  </si>
  <si>
    <t>115- Aquisição de Equipamentos para Limpeza Pública</t>
  </si>
  <si>
    <t>116- Contrução, Reforma e Melhoria de Moradias</t>
  </si>
  <si>
    <t>117- Manutenção da Secretaria de Agropecuária e Interior</t>
  </si>
  <si>
    <t>118- Equipamentos e Materiais Permanentes para SMAI</t>
  </si>
  <si>
    <t xml:space="preserve">119- Manutenção, Ampliação e Conservação da Frota </t>
  </si>
  <si>
    <t>120- Incentivo à Produção e Distribuição de Alimentos de Origem Vegetal</t>
  </si>
  <si>
    <t>121- Incentivo à Produção e Distribuição de Alimentos de Origem Animal</t>
  </si>
  <si>
    <t>122- Execução de Feiras e Exposições de Produtos Rurais</t>
  </si>
  <si>
    <t>123- Implantação e Manutenção de Hortas Comunitárias</t>
  </si>
  <si>
    <t>124- Aquisição de Implementos Agrícolas</t>
  </si>
  <si>
    <t>125- Fundo de Desenvolvimento Rural</t>
  </si>
  <si>
    <t>126- Assistência Técnica e Prestação de Serviços aos Produtores Rurais</t>
  </si>
  <si>
    <t>127- Aquisição, Produção e Distribuição de Mudas Nativas e Exóticas</t>
  </si>
  <si>
    <t>128- Manutenção da Secretaria de Meio Ambiente e Turismo</t>
  </si>
  <si>
    <t>129- Equipamentos e Materiais Permanentes para SEMAT</t>
  </si>
  <si>
    <t>130- Educação Ambiental</t>
  </si>
  <si>
    <t>131- Gestão Ambiental Integrada, Planos e Projetos Ambientais</t>
  </si>
  <si>
    <t>132- Coleta Seletiva</t>
  </si>
  <si>
    <t>133- Arborização Urbana</t>
  </si>
  <si>
    <t>134- Gestão Integrada do Turismo, Planos e Projetos.</t>
  </si>
  <si>
    <t>135- Manutenção da Secretaria de Desenvolvimentos Social, Trabalho e Cidadania</t>
  </si>
  <si>
    <t>136- Equipamentos e Materiais Permanentes para SEDESTRAB</t>
  </si>
  <si>
    <t>137- Manutenção e Organização do Conselho Municipal de Assistência Social</t>
  </si>
  <si>
    <t>138- Indice de Gestão descentralizada do SUAS</t>
  </si>
  <si>
    <t xml:space="preserve">139- Indice de Gestão descentralizada do Bolsa Família </t>
  </si>
  <si>
    <t>140- Manutenção da Capela Velatória</t>
  </si>
  <si>
    <t xml:space="preserve">141- Manutenção, Ampliação e Conservação da Frota </t>
  </si>
  <si>
    <t>142- Manutenção da Proteção Social Básica ao Idoso</t>
  </si>
  <si>
    <t>143- Manutenção da Proteção Social Básica ao Deficiente</t>
  </si>
  <si>
    <t>144- Manutenção da Proteção Social Básica às Crianças e ao Adolescente</t>
  </si>
  <si>
    <t>145- Manutenção do Serviço de Proteção e Atendimento Integral à Família (PAIF)</t>
  </si>
  <si>
    <t>146- Benefícios Eventuais e Transitórios</t>
  </si>
  <si>
    <t>147- Manutenção da Cozinha Comunitária</t>
  </si>
  <si>
    <t>148- Manutenção da Proteção Social Especial ao Idoso</t>
  </si>
  <si>
    <t>149- Manutenção da Proteção Social Especial ao Portador de Deficiência</t>
  </si>
  <si>
    <t>150- Manutenção da Proteção Social Especial a Crianças e Adolescentes em cumprimento de medidas socioeducativas</t>
  </si>
  <si>
    <t xml:space="preserve">151- Manutenção do Serviço de Proteção e Atendimento Especializado a Família e indivíduos (PAIF) </t>
  </si>
  <si>
    <t>152- Manutenção da Secretaria de Eventos, Desporto e Integração Fronteriça</t>
  </si>
  <si>
    <t>153- Equipamentos e Materiais Permanentes para SEDIFRON</t>
  </si>
  <si>
    <t>154- Projeto Esporte Social</t>
  </si>
  <si>
    <t>155- Realização de Eventos Esportivos</t>
  </si>
  <si>
    <t>156- Apoio a Entidades Desportivas</t>
  </si>
  <si>
    <t>157- Participação, Apoio e Realização nos Eventos Municipais</t>
  </si>
  <si>
    <t>158- Realização de Atividades de Integração Fronteriça</t>
  </si>
  <si>
    <t>159- Reserva de Contingência</t>
  </si>
  <si>
    <t>139- Indice de Gestão descentralizada do Bolsa Família</t>
  </si>
  <si>
    <t>141- Manutenção, Ampliação e Conservação da Frota</t>
  </si>
  <si>
    <t>150- Manutenção da Proteção Social Especial a Crianças e Adolescentes</t>
  </si>
  <si>
    <t xml:space="preserve">151- Manutenção do Serviço de Proteção e Atendimento Especializado  (PAIF) </t>
  </si>
  <si>
    <t>1003- Atenção Básica de Saúde</t>
  </si>
  <si>
    <t>1201- Gestão Municipal da Educação</t>
  </si>
  <si>
    <t>037- Capacitação e Treinamento de Profissionais da Educação Básica</t>
  </si>
  <si>
    <t>1202- Manutenção e Desenv. da Educação Básica</t>
  </si>
  <si>
    <t>045- Atendimento Educ. à Pessoa Portadora de Deficiência e Altas Habilidades</t>
  </si>
  <si>
    <t>047- Construção de Centro de Atendimento Multidisciplinar para Crianças com Deficiência de Aprendizado</t>
  </si>
  <si>
    <t xml:space="preserve">047- Const. de Centro de Atendimento Multidisciplinar p/ Crianças com Deficiência </t>
  </si>
  <si>
    <t>1203- Assistência ao Educando</t>
  </si>
  <si>
    <t>052- Manutenção da Merenda Escolar  - Recurso Vinculado - Ensino Fundamental</t>
  </si>
  <si>
    <t>1204- Transporte Escolar</t>
  </si>
  <si>
    <t>1205- Fomento à Educação Superior</t>
  </si>
  <si>
    <t>065- Bolsa Estudo</t>
  </si>
  <si>
    <t>1206- Desenvolvimento da Cultura</t>
  </si>
  <si>
    <t>1501- Iluminação Pública Urbana e Rural</t>
  </si>
  <si>
    <t>104- Aquisição de Equip. e Execução de Melhorias na Rede de Iluminação Pública</t>
  </si>
  <si>
    <t>1502- Praças, Parques e Jardins Públicos</t>
  </si>
  <si>
    <t>1503- Melhorias e Vias Urbanas</t>
  </si>
  <si>
    <t>1504- Saneamento Básico Urbano e Rural</t>
  </si>
  <si>
    <t>1505- Conservação e Manut das Estradas Vicinais</t>
  </si>
  <si>
    <t>1506- Coleta e Destinação de Resíduos Sólidos</t>
  </si>
  <si>
    <t>1507- Habitação</t>
  </si>
  <si>
    <t>1801- Preservação e Conservação ao Meio Ambiente</t>
  </si>
  <si>
    <t>2001- Produção, Distri.e Comercialização de Alimentos</t>
  </si>
  <si>
    <t>2002- Apoio aos Produtores Rurais</t>
  </si>
  <si>
    <t>2305- Desenvolvimento Integrado do Turismo</t>
  </si>
  <si>
    <t>2701- Promoção do Desporto e Lazer</t>
  </si>
  <si>
    <t>2702- Eventos e Integração</t>
  </si>
  <si>
    <t xml:space="preserve">          05 - SECAD                                                                                                                           ANEXO I - PROGRAMAS</t>
  </si>
  <si>
    <t xml:space="preserve">   Valor Total do órgãos - Anexo I - Anexo II - Anexo III</t>
  </si>
  <si>
    <t>040- Construção, Ampliação, Melhoria e Reforma de EMEIs</t>
  </si>
  <si>
    <t xml:space="preserve">Relatório </t>
  </si>
  <si>
    <t>Em definição.</t>
  </si>
  <si>
    <t>Produção, Distribuição e Comercialização de Alimentos</t>
  </si>
  <si>
    <t xml:space="preserve">001- Manutenção dos Serviços Legislativos e Administrativos da Câmara </t>
  </si>
  <si>
    <t>034- Equipamentos e Materiais Permanentes para a SEDUC</t>
  </si>
  <si>
    <t>035- Capacitação e Treinamento dos servidores da SEDUC</t>
  </si>
  <si>
    <t xml:space="preserve"> </t>
  </si>
  <si>
    <t xml:space="preserve">         04 - SEPLAN                                                                                                                        ANEXO I - PROGRAMAS</t>
  </si>
  <si>
    <t xml:space="preserve">          07 - SEDUC                                                                                                                        ANEXO I - PROGRAMAS</t>
  </si>
  <si>
    <t xml:space="preserve">          07 - SEDUC                                                                                                                         ANEXO I - PROGRAMAS</t>
  </si>
  <si>
    <t xml:space="preserve">          08 - SESA                                                                                                                            ANEXO I - PROGRAMAS</t>
  </si>
  <si>
    <t xml:space="preserve">           08 - SESA                                                                                                                            ANEXO I - PROGRAMAS</t>
  </si>
  <si>
    <t xml:space="preserve">         09 - SOTRAN                                                                                                                       ANEXO I - PROGRAMAS</t>
  </si>
  <si>
    <t xml:space="preserve">         09 - SOTRAN                                                                                                                      ANEXO I - PROGRAMAS</t>
  </si>
  <si>
    <t xml:space="preserve">        09 - SOTRAN                                                                                                                         ANEXO I - PROGRAMAS</t>
  </si>
  <si>
    <t xml:space="preserve">         09 - SOTRAN                                                                                                                        ANEXO I - PROGRAMAS</t>
  </si>
  <si>
    <t xml:space="preserve">          10 - SMAI                                                                                                                           ANEXO I - PROGRAMAS</t>
  </si>
  <si>
    <t xml:space="preserve">           10 - SMAI                                                                                                                           ANEXO I - PROGRAMAS</t>
  </si>
  <si>
    <t xml:space="preserve">          10 - SMAI                                                                                                                          ANEXO I - PROGRAMAS</t>
  </si>
  <si>
    <t xml:space="preserve">          11 - SEMAT                                                                                                                         ANEXO I - PROGRAMAS</t>
  </si>
  <si>
    <t xml:space="preserve">          11 - SEMAT                                                                                                                        ANEXO I - PROGRAMAS</t>
  </si>
  <si>
    <t xml:space="preserve">          11 - SEMAT                                                                                                                       ANEXO I - PROGRAMAS</t>
  </si>
  <si>
    <t xml:space="preserve">       12 - SESDETRAB                                                                                                                     ANEXO I - PROGRAMAS</t>
  </si>
  <si>
    <t xml:space="preserve">       12 - SEDESTRAB                                                                                                                    ANEXO I - PROGRAMAS</t>
  </si>
  <si>
    <t xml:space="preserve">        12 - SEDESTRAB                                                                                                                   ANEXO I - PROGRAMAS</t>
  </si>
  <si>
    <t xml:space="preserve">        14 - SEDIFRON                                                                                                                    ANEXO I - PROGRAMAS</t>
  </si>
  <si>
    <t xml:space="preserve">        14 - SEDIFRON                                                                                                                     ANEXO I - PROGRAMAS</t>
  </si>
  <si>
    <t xml:space="preserve">       14 - SEDIFRON                                                                                                                       ANEXO I - PROGRAMAS</t>
  </si>
  <si>
    <t xml:space="preserve">         13 - RESERVA                                                                                                                       ANEXO I - PROGRAMAS</t>
  </si>
  <si>
    <t xml:space="preserve">    03 - PROCURADORIA                                                                                                               ANEXO I - PROGRAMAS</t>
  </si>
  <si>
    <t xml:space="preserve">                                                                                                                                          PLANO PLURIANUAL 2018/2021</t>
  </si>
  <si>
    <t xml:space="preserve">                                                                                                   MUNICÍPIO DE BARRA DO QUARAÍ</t>
  </si>
  <si>
    <t xml:space="preserve">          05 - SECAD                                                                                                                         ANEXO I - PROGRAMAS</t>
  </si>
  <si>
    <t xml:space="preserve">         02 - GAPRE                                                                                                                          ANEXO I - PROGRAMAS</t>
  </si>
  <si>
    <t xml:space="preserve">PLANO PLURIANUAL 2018/2021 </t>
  </si>
  <si>
    <t xml:space="preserve">Criar as condições imprescindíveis para garantir uma educação básica de qualidade; viabilizar o atendimento educacional de crianças de 0 a 5 anos; universalizar o ensino fundamental; garantir atendimento educacional a pessoas portadores de necessidades educativas especiais; qualificar a oferta da educação de jovens e adultos; garantir condições físicas e de segurança para as escolas municipais; assegurar equipamentos e material didático-pedagógico para as escolas Municipais; melhorar a gestão dos recursos humanos das escolas municipais; qualificar a gestão do sistema municipal de educação.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</si>
</sst>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#,##0.000"/>
    <numFmt numFmtId="169" formatCode="#,##0.0"/>
    <numFmt numFmtId="170" formatCode="_-* #,##0.000_-;\-* #,##0.000_-;_-* &quot;-&quot;??_-;_-@_-"/>
    <numFmt numFmtId="171" formatCode="[$-416]dddd\,\ d&quot; de &quot;mmmm&quot; de &quot;yyyy"/>
    <numFmt numFmtId="172" formatCode="0000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&quot;R$&quot;\ #,##0.00"/>
  </numFmts>
  <fonts count="74">
    <font>
      <sz val="10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0"/>
      <color indexed="8"/>
      <name val="Arial"/>
      <family val="2"/>
    </font>
    <font>
      <b/>
      <sz val="12"/>
      <color indexed="62"/>
      <name val="Arial"/>
      <family val="2"/>
    </font>
    <font>
      <b/>
      <sz val="12"/>
      <color indexed="8"/>
      <name val="Arial"/>
      <family val="2"/>
    </font>
    <font>
      <sz val="12"/>
      <color indexed="56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62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sz val="10"/>
      <color theme="1"/>
      <name val="Arial"/>
      <family val="2"/>
    </font>
    <font>
      <b/>
      <sz val="12"/>
      <color theme="4"/>
      <name val="Arial"/>
      <family val="2"/>
    </font>
    <font>
      <b/>
      <sz val="12"/>
      <color theme="1"/>
      <name val="Arial"/>
      <family val="2"/>
    </font>
    <font>
      <sz val="12"/>
      <color rgb="FF00206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4"/>
      <name val="Calibri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3" fillId="33" borderId="11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 horizontal="left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34" borderId="18" xfId="0" applyNumberFormat="1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left" vertical="center"/>
    </xf>
    <xf numFmtId="3" fontId="3" fillId="33" borderId="20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3" fillId="33" borderId="23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2" fillId="0" borderId="16" xfId="0" applyNumberFormat="1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left" vertical="center" wrapText="1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9" fillId="0" borderId="29" xfId="0" applyFont="1" applyBorder="1" applyAlignment="1">
      <alignment horizontal="center"/>
    </xf>
    <xf numFmtId="3" fontId="3" fillId="35" borderId="30" xfId="0" applyNumberFormat="1" applyFont="1" applyFill="1" applyBorder="1" applyAlignment="1">
      <alignment/>
    </xf>
    <xf numFmtId="3" fontId="3" fillId="35" borderId="31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 horizontal="center"/>
    </xf>
    <xf numFmtId="3" fontId="3" fillId="35" borderId="31" xfId="0" applyNumberFormat="1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/>
    </xf>
    <xf numFmtId="3" fontId="3" fillId="35" borderId="32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36" borderId="35" xfId="0" applyFont="1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43" fontId="8" fillId="0" borderId="11" xfId="60" applyFont="1" applyBorder="1" applyAlignment="1">
      <alignment/>
    </xf>
    <xf numFmtId="43" fontId="9" fillId="0" borderId="11" xfId="60" applyFont="1" applyBorder="1" applyAlignment="1">
      <alignment/>
    </xf>
    <xf numFmtId="43" fontId="60" fillId="0" borderId="19" xfId="60" applyFont="1" applyBorder="1" applyAlignment="1">
      <alignment/>
    </xf>
    <xf numFmtId="0" fontId="61" fillId="0" borderId="37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3" fontId="3" fillId="33" borderId="39" xfId="0" applyNumberFormat="1" applyFont="1" applyFill="1" applyBorder="1" applyAlignment="1">
      <alignment horizontal="center"/>
    </xf>
    <xf numFmtId="43" fontId="3" fillId="0" borderId="11" xfId="60" applyFont="1" applyBorder="1" applyAlignment="1">
      <alignment/>
    </xf>
    <xf numFmtId="43" fontId="3" fillId="0" borderId="11" xfId="60" applyFont="1" applyBorder="1" applyAlignment="1">
      <alignment horizontal="center"/>
    </xf>
    <xf numFmtId="0" fontId="62" fillId="0" borderId="11" xfId="0" applyFont="1" applyBorder="1" applyAlignment="1">
      <alignment/>
    </xf>
    <xf numFmtId="3" fontId="3" fillId="33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9" fillId="0" borderId="40" xfId="0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1" fillId="0" borderId="42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43" xfId="0" applyFont="1" applyFill="1" applyBorder="1" applyAlignment="1">
      <alignment horizontal="center"/>
    </xf>
    <xf numFmtId="0" fontId="63" fillId="0" borderId="44" xfId="0" applyFont="1" applyBorder="1" applyAlignment="1">
      <alignment/>
    </xf>
    <xf numFmtId="0" fontId="63" fillId="0" borderId="43" xfId="0" applyFont="1" applyBorder="1" applyAlignment="1">
      <alignment/>
    </xf>
    <xf numFmtId="43" fontId="9" fillId="0" borderId="45" xfId="0" applyNumberFormat="1" applyFont="1" applyBorder="1" applyAlignment="1">
      <alignment/>
    </xf>
    <xf numFmtId="43" fontId="9" fillId="0" borderId="46" xfId="0" applyNumberFormat="1" applyFont="1" applyBorder="1" applyAlignment="1">
      <alignment/>
    </xf>
    <xf numFmtId="43" fontId="60" fillId="0" borderId="19" xfId="0" applyNumberFormat="1" applyFont="1" applyBorder="1" applyAlignment="1">
      <alignment/>
    </xf>
    <xf numFmtId="0" fontId="0" fillId="0" borderId="0" xfId="0" applyAlignment="1">
      <alignment horizontal="center"/>
    </xf>
    <xf numFmtId="0" fontId="9" fillId="0" borderId="29" xfId="0" applyFont="1" applyFill="1" applyBorder="1" applyAlignment="1">
      <alignment horizontal="center"/>
    </xf>
    <xf numFmtId="43" fontId="61" fillId="0" borderId="11" xfId="60" applyFont="1" applyBorder="1" applyAlignment="1">
      <alignment/>
    </xf>
    <xf numFmtId="43" fontId="61" fillId="0" borderId="39" xfId="60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27" xfId="0" applyFont="1" applyFill="1" applyBorder="1" applyAlignment="1">
      <alignment horizontal="center"/>
    </xf>
    <xf numFmtId="0" fontId="64" fillId="0" borderId="35" xfId="0" applyFont="1" applyBorder="1" applyAlignment="1">
      <alignment/>
    </xf>
    <xf numFmtId="0" fontId="64" fillId="0" borderId="47" xfId="0" applyFont="1" applyBorder="1" applyAlignment="1">
      <alignment/>
    </xf>
    <xf numFmtId="9" fontId="12" fillId="0" borderId="0" xfId="0" applyNumberFormat="1" applyFont="1" applyAlignment="1">
      <alignment horizontal="center"/>
    </xf>
    <xf numFmtId="4" fontId="9" fillId="0" borderId="21" xfId="0" applyNumberFormat="1" applyFont="1" applyBorder="1" applyAlignment="1">
      <alignment/>
    </xf>
    <xf numFmtId="0" fontId="9" fillId="0" borderId="34" xfId="0" applyFont="1" applyBorder="1" applyAlignment="1">
      <alignment/>
    </xf>
    <xf numFmtId="43" fontId="65" fillId="0" borderId="11" xfId="60" applyFont="1" applyBorder="1" applyAlignment="1">
      <alignment/>
    </xf>
    <xf numFmtId="43" fontId="66" fillId="0" borderId="11" xfId="60" applyFont="1" applyBorder="1" applyAlignment="1">
      <alignment/>
    </xf>
    <xf numFmtId="4" fontId="66" fillId="0" borderId="11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/>
    </xf>
    <xf numFmtId="3" fontId="3" fillId="0" borderId="27" xfId="0" applyNumberFormat="1" applyFont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3" fontId="2" fillId="33" borderId="39" xfId="0" applyNumberFormat="1" applyFont="1" applyFill="1" applyBorder="1" applyAlignment="1">
      <alignment horizontal="center"/>
    </xf>
    <xf numFmtId="3" fontId="3" fillId="33" borderId="39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33" borderId="48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left" vertical="center" wrapText="1"/>
    </xf>
    <xf numFmtId="3" fontId="67" fillId="34" borderId="11" xfId="0" applyNumberFormat="1" applyFont="1" applyFill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 horizontal="right"/>
    </xf>
    <xf numFmtId="3" fontId="2" fillId="0" borderId="21" xfId="0" applyNumberFormat="1" applyFont="1" applyBorder="1" applyAlignment="1">
      <alignment horizontal="left" vertical="center"/>
    </xf>
    <xf numFmtId="3" fontId="67" fillId="0" borderId="11" xfId="0" applyNumberFormat="1" applyFont="1" applyFill="1" applyBorder="1" applyAlignment="1">
      <alignment/>
    </xf>
    <xf numFmtId="3" fontId="67" fillId="33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3" fillId="37" borderId="2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3" fontId="2" fillId="33" borderId="48" xfId="0" applyNumberFormat="1" applyFont="1" applyFill="1" applyBorder="1" applyAlignment="1">
      <alignment horizontal="center"/>
    </xf>
    <xf numFmtId="43" fontId="61" fillId="0" borderId="15" xfId="60" applyFont="1" applyBorder="1" applyAlignment="1">
      <alignment/>
    </xf>
    <xf numFmtId="43" fontId="63" fillId="0" borderId="11" xfId="60" applyFont="1" applyBorder="1" applyAlignment="1">
      <alignment/>
    </xf>
    <xf numFmtId="0" fontId="68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60" applyFont="1" applyAlignment="1">
      <alignment/>
    </xf>
    <xf numFmtId="4" fontId="69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left" vertical="center" wrapText="1"/>
    </xf>
    <xf numFmtId="3" fontId="3" fillId="35" borderId="53" xfId="0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center" vertical="center"/>
    </xf>
    <xf numFmtId="3" fontId="3" fillId="35" borderId="36" xfId="0" applyNumberFormat="1" applyFont="1" applyFill="1" applyBorder="1" applyAlignment="1">
      <alignment/>
    </xf>
    <xf numFmtId="3" fontId="3" fillId="35" borderId="54" xfId="0" applyNumberFormat="1" applyFont="1" applyFill="1" applyBorder="1" applyAlignment="1">
      <alignment/>
    </xf>
    <xf numFmtId="3" fontId="3" fillId="35" borderId="54" xfId="0" applyNumberFormat="1" applyFont="1" applyFill="1" applyBorder="1" applyAlignment="1">
      <alignment horizontal="center"/>
    </xf>
    <xf numFmtId="3" fontId="3" fillId="35" borderId="55" xfId="0" applyNumberFormat="1" applyFont="1" applyFill="1" applyBorder="1" applyAlignment="1">
      <alignment/>
    </xf>
    <xf numFmtId="3" fontId="3" fillId="35" borderId="56" xfId="0" applyNumberFormat="1" applyFont="1" applyFill="1" applyBorder="1" applyAlignment="1">
      <alignment/>
    </xf>
    <xf numFmtId="3" fontId="3" fillId="35" borderId="22" xfId="0" applyNumberFormat="1" applyFont="1" applyFill="1" applyBorder="1" applyAlignment="1">
      <alignment horizontal="center"/>
    </xf>
    <xf numFmtId="3" fontId="3" fillId="35" borderId="22" xfId="0" applyNumberFormat="1" applyFont="1" applyFill="1" applyBorder="1" applyAlignment="1">
      <alignment/>
    </xf>
    <xf numFmtId="3" fontId="3" fillId="35" borderId="57" xfId="0" applyNumberFormat="1" applyFont="1" applyFill="1" applyBorder="1" applyAlignment="1">
      <alignment/>
    </xf>
    <xf numFmtId="3" fontId="70" fillId="35" borderId="36" xfId="0" applyNumberFormat="1" applyFont="1" applyFill="1" applyBorder="1" applyAlignment="1">
      <alignment/>
    </xf>
    <xf numFmtId="3" fontId="70" fillId="35" borderId="54" xfId="0" applyNumberFormat="1" applyFont="1" applyFill="1" applyBorder="1" applyAlignment="1">
      <alignment/>
    </xf>
    <xf numFmtId="3" fontId="70" fillId="35" borderId="54" xfId="0" applyNumberFormat="1" applyFont="1" applyFill="1" applyBorder="1" applyAlignment="1">
      <alignment horizontal="center"/>
    </xf>
    <xf numFmtId="3" fontId="70" fillId="35" borderId="55" xfId="0" applyNumberFormat="1" applyFont="1" applyFill="1" applyBorder="1" applyAlignment="1">
      <alignment/>
    </xf>
    <xf numFmtId="3" fontId="3" fillId="35" borderId="22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3" fontId="67" fillId="0" borderId="39" xfId="60" applyFont="1" applyBorder="1" applyAlignment="1">
      <alignment horizontal="center"/>
    </xf>
    <xf numFmtId="49" fontId="0" fillId="0" borderId="27" xfId="60" applyNumberFormat="1" applyFont="1" applyBorder="1" applyAlignment="1">
      <alignment horizontal="center"/>
    </xf>
    <xf numFmtId="43" fontId="3" fillId="0" borderId="19" xfId="60" applyFont="1" applyBorder="1" applyAlignment="1">
      <alignment horizontal="center"/>
    </xf>
    <xf numFmtId="43" fontId="3" fillId="0" borderId="48" xfId="60" applyFont="1" applyBorder="1" applyAlignment="1">
      <alignment horizontal="center"/>
    </xf>
    <xf numFmtId="0" fontId="0" fillId="38" borderId="18" xfId="0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8" borderId="41" xfId="0" applyFont="1" applyFill="1" applyBorder="1" applyAlignment="1">
      <alignment horizontal="center"/>
    </xf>
    <xf numFmtId="0" fontId="6" fillId="38" borderId="18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38" borderId="41" xfId="0" applyFont="1" applyFill="1" applyBorder="1" applyAlignment="1">
      <alignment/>
    </xf>
    <xf numFmtId="3" fontId="71" fillId="0" borderId="39" xfId="0" applyNumberFormat="1" applyFont="1" applyBorder="1" applyAlignment="1">
      <alignment/>
    </xf>
    <xf numFmtId="0" fontId="71" fillId="38" borderId="32" xfId="0" applyFont="1" applyFill="1" applyBorder="1" applyAlignment="1">
      <alignment/>
    </xf>
    <xf numFmtId="3" fontId="71" fillId="0" borderId="48" xfId="0" applyNumberFormat="1" applyFont="1" applyBorder="1" applyAlignment="1">
      <alignment/>
    </xf>
    <xf numFmtId="3" fontId="71" fillId="38" borderId="32" xfId="0" applyNumberFormat="1" applyFont="1" applyFill="1" applyBorder="1" applyAlignment="1">
      <alignment/>
    </xf>
    <xf numFmtId="0" fontId="71" fillId="38" borderId="52" xfId="0" applyFont="1" applyFill="1" applyBorder="1" applyAlignment="1">
      <alignment/>
    </xf>
    <xf numFmtId="3" fontId="71" fillId="0" borderId="49" xfId="0" applyNumberFormat="1" applyFont="1" applyBorder="1" applyAlignment="1">
      <alignment/>
    </xf>
    <xf numFmtId="43" fontId="4" fillId="0" borderId="38" xfId="60" applyFont="1" applyBorder="1" applyAlignment="1">
      <alignment/>
    </xf>
    <xf numFmtId="0" fontId="4" fillId="0" borderId="27" xfId="0" applyFont="1" applyBorder="1" applyAlignment="1">
      <alignment/>
    </xf>
    <xf numFmtId="0" fontId="4" fillId="38" borderId="23" xfId="0" applyFont="1" applyFill="1" applyBorder="1" applyAlignment="1">
      <alignment/>
    </xf>
    <xf numFmtId="0" fontId="4" fillId="38" borderId="30" xfId="0" applyFont="1" applyFill="1" applyBorder="1" applyAlignment="1">
      <alignment/>
    </xf>
    <xf numFmtId="0" fontId="4" fillId="38" borderId="56" xfId="0" applyFont="1" applyFill="1" applyBorder="1" applyAlignment="1">
      <alignment/>
    </xf>
    <xf numFmtId="0" fontId="4" fillId="38" borderId="25" xfId="0" applyFont="1" applyFill="1" applyBorder="1" applyAlignment="1">
      <alignment/>
    </xf>
    <xf numFmtId="0" fontId="4" fillId="38" borderId="40" xfId="0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38" borderId="50" xfId="0" applyFont="1" applyFill="1" applyBorder="1" applyAlignment="1">
      <alignment/>
    </xf>
    <xf numFmtId="0" fontId="6" fillId="0" borderId="45" xfId="0" applyFont="1" applyBorder="1" applyAlignment="1">
      <alignment/>
    </xf>
    <xf numFmtId="0" fontId="6" fillId="0" borderId="45" xfId="0" applyFont="1" applyBorder="1" applyAlignment="1">
      <alignment horizontal="center"/>
    </xf>
    <xf numFmtId="3" fontId="71" fillId="0" borderId="46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6" fillId="38" borderId="21" xfId="0" applyFont="1" applyFill="1" applyBorder="1" applyAlignment="1">
      <alignment/>
    </xf>
    <xf numFmtId="0" fontId="6" fillId="38" borderId="21" xfId="0" applyFont="1" applyFill="1" applyBorder="1" applyAlignment="1">
      <alignment horizontal="center"/>
    </xf>
    <xf numFmtId="0" fontId="71" fillId="38" borderId="57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 vertical="center" wrapText="1"/>
    </xf>
    <xf numFmtId="3" fontId="3" fillId="33" borderId="58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2" fillId="33" borderId="59" xfId="0" applyNumberFormat="1" applyFont="1" applyFill="1" applyBorder="1" applyAlignment="1">
      <alignment horizontal="left" vertical="center" wrapText="1"/>
    </xf>
    <xf numFmtId="3" fontId="2" fillId="33" borderId="31" xfId="0" applyNumberFormat="1" applyFont="1" applyFill="1" applyBorder="1" applyAlignment="1">
      <alignment horizontal="left" vertical="center" wrapText="1"/>
    </xf>
    <xf numFmtId="3" fontId="2" fillId="33" borderId="60" xfId="0" applyNumberFormat="1" applyFont="1" applyFill="1" applyBorder="1" applyAlignment="1">
      <alignment horizontal="left" vertical="center" wrapText="1"/>
    </xf>
    <xf numFmtId="3" fontId="2" fillId="0" borderId="61" xfId="0" applyNumberFormat="1" applyFont="1" applyFill="1" applyBorder="1" applyAlignment="1">
      <alignment horizontal="left" vertical="center" wrapText="1"/>
    </xf>
    <xf numFmtId="3" fontId="2" fillId="0" borderId="62" xfId="0" applyNumberFormat="1" applyFont="1" applyFill="1" applyBorder="1" applyAlignment="1">
      <alignment horizontal="left" vertical="center" wrapText="1"/>
    </xf>
    <xf numFmtId="3" fontId="2" fillId="0" borderId="63" xfId="0" applyNumberFormat="1" applyFont="1" applyFill="1" applyBorder="1" applyAlignment="1">
      <alignment horizontal="left" vertical="center" wrapText="1"/>
    </xf>
    <xf numFmtId="3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3" fontId="3" fillId="35" borderId="54" xfId="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67" fillId="0" borderId="11" xfId="0" applyNumberFormat="1" applyFont="1" applyFill="1" applyBorder="1" applyAlignment="1">
      <alignment horizontal="left" vertical="top" wrapText="1"/>
    </xf>
    <xf numFmtId="3" fontId="67" fillId="0" borderId="19" xfId="0" applyNumberFormat="1" applyFont="1" applyBorder="1" applyAlignment="1">
      <alignment horizontal="left" vertical="top"/>
    </xf>
    <xf numFmtId="3" fontId="4" fillId="0" borderId="56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57" xfId="0" applyBorder="1" applyAlignment="1">
      <alignment/>
    </xf>
    <xf numFmtId="3" fontId="67" fillId="0" borderId="11" xfId="0" applyNumberFormat="1" applyFont="1" applyBorder="1" applyAlignment="1">
      <alignment horizontal="left" vertical="top"/>
    </xf>
    <xf numFmtId="3" fontId="67" fillId="0" borderId="11" xfId="0" applyNumberFormat="1" applyFont="1" applyFill="1" applyBorder="1" applyAlignment="1">
      <alignment horizontal="left" vertical="center" wrapText="1"/>
    </xf>
    <xf numFmtId="3" fontId="2" fillId="33" borderId="45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33" borderId="46" xfId="0" applyNumberFormat="1" applyFont="1" applyFill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 textRotation="45"/>
    </xf>
    <xf numFmtId="3" fontId="2" fillId="0" borderId="27" xfId="0" applyNumberFormat="1" applyFont="1" applyBorder="1" applyAlignment="1">
      <alignment horizontal="center" vertical="center" textRotation="45"/>
    </xf>
    <xf numFmtId="3" fontId="2" fillId="33" borderId="45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7" fillId="39" borderId="45" xfId="0" applyNumberFormat="1" applyFont="1" applyFill="1" applyBorder="1" applyAlignment="1">
      <alignment horizontal="center" vertical="center" textRotation="45" wrapText="1"/>
    </xf>
    <xf numFmtId="3" fontId="7" fillId="39" borderId="11" xfId="0" applyNumberFormat="1" applyFont="1" applyFill="1" applyBorder="1" applyAlignment="1">
      <alignment horizontal="center" vertical="center" textRotation="45" wrapText="1"/>
    </xf>
    <xf numFmtId="3" fontId="2" fillId="33" borderId="11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3" fontId="2" fillId="0" borderId="50" xfId="0" applyNumberFormat="1" applyFont="1" applyBorder="1" applyAlignment="1">
      <alignment horizontal="left" vertical="top" wrapText="1"/>
    </xf>
    <xf numFmtId="3" fontId="2" fillId="0" borderId="51" xfId="0" applyNumberFormat="1" applyFont="1" applyBorder="1" applyAlignment="1">
      <alignment horizontal="left" vertical="top" wrapText="1"/>
    </xf>
    <xf numFmtId="3" fontId="2" fillId="0" borderId="52" xfId="0" applyNumberFormat="1" applyFont="1" applyBorder="1" applyAlignment="1">
      <alignment horizontal="left" vertical="top" wrapText="1"/>
    </xf>
    <xf numFmtId="3" fontId="2" fillId="0" borderId="3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32" xfId="0" applyNumberFormat="1" applyFont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left" vertical="top"/>
    </xf>
    <xf numFmtId="3" fontId="2" fillId="33" borderId="35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3" fillId="35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left" vertical="center" wrapText="1"/>
    </xf>
    <xf numFmtId="3" fontId="2" fillId="0" borderId="51" xfId="0" applyNumberFormat="1" applyFont="1" applyBorder="1" applyAlignment="1">
      <alignment horizontal="left" vertical="center" wrapText="1"/>
    </xf>
    <xf numFmtId="3" fontId="2" fillId="0" borderId="52" xfId="0" applyNumberFormat="1" applyFont="1" applyBorder="1" applyAlignment="1">
      <alignment horizontal="left" vertical="center" wrapText="1"/>
    </xf>
    <xf numFmtId="3" fontId="2" fillId="0" borderId="56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left" vertical="center" wrapText="1"/>
    </xf>
    <xf numFmtId="3" fontId="2" fillId="0" borderId="57" xfId="0" applyNumberFormat="1" applyFont="1" applyBorder="1" applyAlignment="1">
      <alignment horizontal="left" vertical="center" wrapText="1"/>
    </xf>
    <xf numFmtId="3" fontId="2" fillId="33" borderId="64" xfId="0" applyNumberFormat="1" applyFont="1" applyFill="1" applyBorder="1" applyAlignment="1">
      <alignment/>
    </xf>
    <xf numFmtId="3" fontId="2" fillId="33" borderId="65" xfId="0" applyNumberFormat="1" applyFont="1" applyFill="1" applyBorder="1" applyAlignment="1">
      <alignment/>
    </xf>
    <xf numFmtId="3" fontId="2" fillId="33" borderId="66" xfId="0" applyNumberFormat="1" applyFont="1" applyFill="1" applyBorder="1" applyAlignment="1">
      <alignment/>
    </xf>
    <xf numFmtId="3" fontId="2" fillId="33" borderId="67" xfId="0" applyNumberFormat="1" applyFont="1" applyFill="1" applyBorder="1" applyAlignment="1">
      <alignment horizontal="center"/>
    </xf>
    <xf numFmtId="3" fontId="2" fillId="33" borderId="65" xfId="0" applyNumberFormat="1" applyFont="1" applyFill="1" applyBorder="1" applyAlignment="1">
      <alignment horizontal="center"/>
    </xf>
    <xf numFmtId="3" fontId="2" fillId="33" borderId="66" xfId="0" applyNumberFormat="1" applyFont="1" applyFill="1" applyBorder="1" applyAlignment="1">
      <alignment horizontal="center"/>
    </xf>
    <xf numFmtId="3" fontId="2" fillId="33" borderId="67" xfId="0" applyNumberFormat="1" applyFont="1" applyFill="1" applyBorder="1" applyAlignment="1">
      <alignment horizontal="left"/>
    </xf>
    <xf numFmtId="3" fontId="2" fillId="33" borderId="65" xfId="0" applyNumberFormat="1" applyFont="1" applyFill="1" applyBorder="1" applyAlignment="1">
      <alignment horizontal="left"/>
    </xf>
    <xf numFmtId="3" fontId="2" fillId="33" borderId="68" xfId="0" applyNumberFormat="1" applyFont="1" applyFill="1" applyBorder="1" applyAlignment="1">
      <alignment horizontal="left"/>
    </xf>
    <xf numFmtId="3" fontId="3" fillId="0" borderId="34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69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70" xfId="0" applyNumberFormat="1" applyFont="1" applyBorder="1" applyAlignment="1">
      <alignment horizontal="left" vertical="center" wrapText="1"/>
    </xf>
    <xf numFmtId="3" fontId="2" fillId="0" borderId="71" xfId="0" applyNumberFormat="1" applyFont="1" applyBorder="1" applyAlignment="1">
      <alignment horizontal="left" vertical="center" wrapText="1"/>
    </xf>
    <xf numFmtId="3" fontId="2" fillId="0" borderId="72" xfId="0" applyNumberFormat="1" applyFont="1" applyBorder="1" applyAlignment="1">
      <alignment horizontal="left" vertical="center" wrapText="1"/>
    </xf>
    <xf numFmtId="3" fontId="3" fillId="35" borderId="22" xfId="0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left"/>
    </xf>
    <xf numFmtId="3" fontId="4" fillId="0" borderId="21" xfId="0" applyNumberFormat="1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3" fontId="72" fillId="0" borderId="70" xfId="0" applyNumberFormat="1" applyFont="1" applyBorder="1" applyAlignment="1">
      <alignment horizontal="left" vertical="center" wrapText="1"/>
    </xf>
    <xf numFmtId="3" fontId="72" fillId="0" borderId="71" xfId="0" applyNumberFormat="1" applyFont="1" applyBorder="1" applyAlignment="1">
      <alignment horizontal="left" vertical="center" wrapText="1"/>
    </xf>
    <xf numFmtId="3" fontId="72" fillId="0" borderId="72" xfId="0" applyNumberFormat="1" applyFont="1" applyBorder="1" applyAlignment="1">
      <alignment horizontal="left" vertical="center" wrapText="1"/>
    </xf>
    <xf numFmtId="3" fontId="2" fillId="0" borderId="3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32" xfId="0" applyNumberFormat="1" applyFont="1" applyBorder="1" applyAlignment="1">
      <alignment horizontal="left" vertical="center" wrapText="1"/>
    </xf>
    <xf numFmtId="3" fontId="4" fillId="0" borderId="29" xfId="0" applyNumberFormat="1" applyFont="1" applyBorder="1" applyAlignment="1">
      <alignment horizontal="left"/>
    </xf>
    <xf numFmtId="3" fontId="4" fillId="0" borderId="37" xfId="0" applyNumberFormat="1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2" fillId="33" borderId="27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3" fillId="35" borderId="54" xfId="0" applyNumberFormat="1" applyFont="1" applyFill="1" applyBorder="1" applyAlignment="1">
      <alignment horizontal="center"/>
    </xf>
    <xf numFmtId="3" fontId="2" fillId="33" borderId="44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 horizontal="center"/>
    </xf>
    <xf numFmtId="3" fontId="2" fillId="33" borderId="45" xfId="0" applyNumberFormat="1" applyFont="1" applyFill="1" applyBorder="1" applyAlignment="1">
      <alignment horizontal="left"/>
    </xf>
    <xf numFmtId="3" fontId="2" fillId="33" borderId="46" xfId="0" applyNumberFormat="1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left"/>
    </xf>
    <xf numFmtId="3" fontId="4" fillId="0" borderId="71" xfId="0" applyNumberFormat="1" applyFont="1" applyBorder="1" applyAlignment="1">
      <alignment horizontal="left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3" fontId="3" fillId="0" borderId="20" xfId="0" applyNumberFormat="1" applyFont="1" applyBorder="1" applyAlignment="1">
      <alignment horizontal="left" vertical="top"/>
    </xf>
    <xf numFmtId="3" fontId="3" fillId="0" borderId="22" xfId="0" applyNumberFormat="1" applyFont="1" applyBorder="1" applyAlignment="1">
      <alignment horizontal="left" vertical="top"/>
    </xf>
    <xf numFmtId="3" fontId="3" fillId="0" borderId="58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 vertical="center"/>
    </xf>
    <xf numFmtId="3" fontId="3" fillId="0" borderId="61" xfId="0" applyNumberFormat="1" applyFont="1" applyFill="1" applyBorder="1" applyAlignment="1">
      <alignment horizontal="left" vertical="top" wrapText="1"/>
    </xf>
    <xf numFmtId="3" fontId="3" fillId="0" borderId="62" xfId="0" applyNumberFormat="1" applyFont="1" applyFill="1" applyBorder="1" applyAlignment="1">
      <alignment horizontal="left" vertical="top" wrapText="1"/>
    </xf>
    <xf numFmtId="3" fontId="3" fillId="0" borderId="63" xfId="0" applyNumberFormat="1" applyFont="1" applyFill="1" applyBorder="1" applyAlignment="1">
      <alignment horizontal="left" vertical="top" wrapText="1"/>
    </xf>
    <xf numFmtId="3" fontId="3" fillId="0" borderId="53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73" xfId="0" applyNumberFormat="1" applyFont="1" applyBorder="1" applyAlignment="1">
      <alignment horizontal="left" vertical="top"/>
    </xf>
    <xf numFmtId="3" fontId="3" fillId="0" borderId="54" xfId="0" applyNumberFormat="1" applyFont="1" applyBorder="1" applyAlignment="1">
      <alignment horizontal="left" vertical="top"/>
    </xf>
    <xf numFmtId="3" fontId="3" fillId="0" borderId="74" xfId="0" applyNumberFormat="1" applyFont="1" applyBorder="1" applyAlignment="1">
      <alignment horizontal="left" vertical="top"/>
    </xf>
    <xf numFmtId="3" fontId="2" fillId="33" borderId="15" xfId="0" applyNumberFormat="1" applyFont="1" applyFill="1" applyBorder="1" applyAlignment="1">
      <alignment horizontal="center" vertical="center"/>
    </xf>
    <xf numFmtId="3" fontId="2" fillId="33" borderId="75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textRotation="45"/>
    </xf>
    <xf numFmtId="3" fontId="2" fillId="33" borderId="15" xfId="0" applyNumberFormat="1" applyFont="1" applyFill="1" applyBorder="1" applyAlignment="1">
      <alignment horizontal="center" vertical="center" wrapText="1"/>
    </xf>
    <xf numFmtId="3" fontId="7" fillId="39" borderId="15" xfId="0" applyNumberFormat="1" applyFont="1" applyFill="1" applyBorder="1" applyAlignment="1">
      <alignment horizontal="center" vertical="center" textRotation="45" wrapText="1"/>
    </xf>
    <xf numFmtId="3" fontId="3" fillId="0" borderId="3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3" fontId="70" fillId="35" borderId="54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 vertical="top"/>
    </xf>
    <xf numFmtId="3" fontId="2" fillId="0" borderId="27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3" fillId="0" borderId="27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50" xfId="0" applyNumberFormat="1" applyFont="1" applyBorder="1" applyAlignment="1">
      <alignment horizontal="left" wrapText="1"/>
    </xf>
    <xf numFmtId="3" fontId="2" fillId="0" borderId="51" xfId="0" applyNumberFormat="1" applyFont="1" applyBorder="1" applyAlignment="1">
      <alignment horizontal="left" wrapText="1"/>
    </xf>
    <xf numFmtId="3" fontId="2" fillId="0" borderId="52" xfId="0" applyNumberFormat="1" applyFont="1" applyBorder="1" applyAlignment="1">
      <alignment horizontal="left" wrapText="1"/>
    </xf>
    <xf numFmtId="3" fontId="2" fillId="0" borderId="3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left" wrapText="1"/>
    </xf>
    <xf numFmtId="3" fontId="2" fillId="0" borderId="32" xfId="0" applyNumberFormat="1" applyFont="1" applyBorder="1" applyAlignment="1">
      <alignment horizontal="left" wrapText="1"/>
    </xf>
    <xf numFmtId="3" fontId="3" fillId="35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3" fillId="0" borderId="11" xfId="0" applyNumberFormat="1" applyFont="1" applyBorder="1" applyAlignment="1">
      <alignment horizontal="left" vertical="center"/>
    </xf>
    <xf numFmtId="3" fontId="73" fillId="0" borderId="11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3" fontId="2" fillId="33" borderId="40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 horizontal="center"/>
    </xf>
    <xf numFmtId="3" fontId="2" fillId="33" borderId="41" xfId="0" applyNumberFormat="1" applyFont="1" applyFill="1" applyBorder="1" applyAlignment="1">
      <alignment horizontal="left"/>
    </xf>
    <xf numFmtId="3" fontId="2" fillId="33" borderId="42" xfId="0" applyNumberFormat="1" applyFont="1" applyFill="1" applyBorder="1" applyAlignment="1">
      <alignment horizontal="left"/>
    </xf>
    <xf numFmtId="3" fontId="2" fillId="33" borderId="18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textRotation="45"/>
    </xf>
    <xf numFmtId="3" fontId="2" fillId="0" borderId="34" xfId="0" applyNumberFormat="1" applyFont="1" applyBorder="1" applyAlignment="1">
      <alignment horizontal="center" vertical="center" textRotation="45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2" fillId="33" borderId="69" xfId="0" applyNumberFormat="1" applyFont="1" applyFill="1" applyBorder="1" applyAlignment="1">
      <alignment horizontal="center" vertical="center" wrapText="1"/>
    </xf>
    <xf numFmtId="3" fontId="2" fillId="33" borderId="61" xfId="0" applyNumberFormat="1" applyFont="1" applyFill="1" applyBorder="1" applyAlignment="1">
      <alignment horizontal="center" vertical="center" wrapText="1"/>
    </xf>
    <xf numFmtId="3" fontId="2" fillId="33" borderId="62" xfId="0" applyNumberFormat="1" applyFont="1" applyFill="1" applyBorder="1" applyAlignment="1">
      <alignment horizontal="center" vertical="center" wrapText="1"/>
    </xf>
    <xf numFmtId="3" fontId="2" fillId="33" borderId="63" xfId="0" applyNumberFormat="1" applyFont="1" applyFill="1" applyBorder="1" applyAlignment="1">
      <alignment horizontal="center" vertical="center" wrapText="1"/>
    </xf>
    <xf numFmtId="3" fontId="2" fillId="33" borderId="41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7" fillId="39" borderId="18" xfId="0" applyNumberFormat="1" applyFont="1" applyFill="1" applyBorder="1" applyAlignment="1">
      <alignment horizontal="center" vertical="center" textRotation="45" wrapText="1"/>
    </xf>
    <xf numFmtId="3" fontId="2" fillId="33" borderId="69" xfId="0" applyNumberFormat="1" applyFont="1" applyFill="1" applyBorder="1" applyAlignment="1">
      <alignment horizontal="center" vertical="center"/>
    </xf>
    <xf numFmtId="3" fontId="2" fillId="33" borderId="63" xfId="0" applyNumberFormat="1" applyFont="1" applyFill="1" applyBorder="1" applyAlignment="1">
      <alignment horizontal="center" vertical="center"/>
    </xf>
    <xf numFmtId="3" fontId="2" fillId="33" borderId="32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39" xfId="0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3" fillId="0" borderId="0" xfId="0" applyFont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30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5" max="5" width="21.7109375" style="0" customWidth="1"/>
    <col min="6" max="6" width="9.140625" style="0" customWidth="1"/>
    <col min="7" max="7" width="7.140625" style="0" customWidth="1"/>
    <col min="8" max="9" width="11.28125" style="0" customWidth="1"/>
    <col min="10" max="10" width="10.7109375" style="0" customWidth="1"/>
    <col min="11" max="11" width="11.00390625" style="0" customWidth="1"/>
    <col min="12" max="12" width="29.7109375" style="0" customWidth="1"/>
    <col min="14" max="14" width="10.140625" style="0" bestFit="1" customWidth="1"/>
  </cols>
  <sheetData>
    <row r="2" spans="1:12" ht="12.75" customHeight="1">
      <c r="A2" s="269" t="s">
        <v>34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2.75" customHeight="1">
      <c r="A3" s="246" t="s">
        <v>516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13.5" customHeight="1" thickBot="1">
      <c r="A4" s="246" t="s">
        <v>10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13.5" thickBot="1">
      <c r="A5" s="246" t="s">
        <v>11</v>
      </c>
      <c r="B5" s="246"/>
      <c r="C5" s="280" t="s">
        <v>35</v>
      </c>
      <c r="D5" s="281"/>
      <c r="E5" s="281"/>
      <c r="F5" s="281"/>
      <c r="G5" s="281"/>
      <c r="H5" s="281"/>
      <c r="I5" s="281"/>
      <c r="J5" s="281"/>
      <c r="K5" s="281"/>
      <c r="L5" s="282"/>
    </row>
    <row r="6" spans="1:12" ht="12.75">
      <c r="A6" s="246" t="s">
        <v>12</v>
      </c>
      <c r="B6" s="246"/>
      <c r="C6" s="221" t="s">
        <v>45</v>
      </c>
      <c r="D6" s="222"/>
      <c r="E6" s="222"/>
      <c r="F6" s="222"/>
      <c r="G6" s="222"/>
      <c r="H6" s="222"/>
      <c r="I6" s="222"/>
      <c r="J6" s="222"/>
      <c r="K6" s="222"/>
      <c r="L6" s="223"/>
    </row>
    <row r="7" spans="3:12" ht="15.75" customHeight="1" thickBot="1">
      <c r="C7" s="224"/>
      <c r="D7" s="225"/>
      <c r="E7" s="225"/>
      <c r="F7" s="225"/>
      <c r="G7" s="225"/>
      <c r="H7" s="225"/>
      <c r="I7" s="225"/>
      <c r="J7" s="225"/>
      <c r="K7" s="225"/>
      <c r="L7" s="226"/>
    </row>
    <row r="8" spans="1:14" ht="13.5" hidden="1" thickBot="1">
      <c r="A8" s="1"/>
      <c r="B8" s="1"/>
      <c r="C8" s="227"/>
      <c r="D8" s="228"/>
      <c r="E8" s="228"/>
      <c r="F8" s="228"/>
      <c r="G8" s="228"/>
      <c r="H8" s="228"/>
      <c r="I8" s="228"/>
      <c r="J8" s="228"/>
      <c r="K8" s="228"/>
      <c r="L8" s="229"/>
      <c r="N8" s="24"/>
    </row>
    <row r="9" spans="1:12" ht="12.75">
      <c r="A9" s="253" t="s">
        <v>13</v>
      </c>
      <c r="B9" s="254"/>
      <c r="C9" s="254"/>
      <c r="D9" s="255"/>
      <c r="E9" s="256" t="s">
        <v>14</v>
      </c>
      <c r="F9" s="257"/>
      <c r="G9" s="257"/>
      <c r="H9" s="258"/>
      <c r="I9" s="259" t="s">
        <v>15</v>
      </c>
      <c r="J9" s="260"/>
      <c r="K9" s="260"/>
      <c r="L9" s="261"/>
    </row>
    <row r="10" spans="1:12" ht="12" customHeight="1">
      <c r="A10" s="262" t="s">
        <v>483</v>
      </c>
      <c r="B10" s="263"/>
      <c r="C10" s="263"/>
      <c r="D10" s="264"/>
      <c r="E10" s="265"/>
      <c r="F10" s="266"/>
      <c r="G10" s="266"/>
      <c r="H10" s="267"/>
      <c r="I10" s="265"/>
      <c r="J10" s="266"/>
      <c r="K10" s="266"/>
      <c r="L10" s="268"/>
    </row>
    <row r="11" spans="1:12" ht="12.75">
      <c r="A11" s="240" t="s">
        <v>31</v>
      </c>
      <c r="B11" s="241"/>
      <c r="C11" s="241"/>
      <c r="D11" s="241"/>
      <c r="E11" s="191"/>
      <c r="F11" s="192"/>
      <c r="G11" s="193"/>
      <c r="H11" s="190">
        <v>2018</v>
      </c>
      <c r="I11" s="4">
        <v>2019</v>
      </c>
      <c r="J11" s="4">
        <v>2020</v>
      </c>
      <c r="K11" s="4">
        <v>2021</v>
      </c>
      <c r="L11" s="5" t="s">
        <v>16</v>
      </c>
    </row>
    <row r="12" spans="1:12" ht="12.75">
      <c r="A12" s="242" t="s">
        <v>17</v>
      </c>
      <c r="B12" s="243"/>
      <c r="C12" s="244"/>
      <c r="D12" s="6"/>
      <c r="E12" s="194"/>
      <c r="F12" s="195"/>
      <c r="G12" s="196"/>
      <c r="H12" s="132">
        <f>H17+H21+H25+H29</f>
        <v>1180429</v>
      </c>
      <c r="I12" s="8">
        <f>I17+I21+I25+I29</f>
        <v>1337306</v>
      </c>
      <c r="J12" s="8">
        <f>J17+J21+J25+J29</f>
        <v>1493630</v>
      </c>
      <c r="K12" s="8">
        <f>K17+K21+K25+K29</f>
        <v>1668261</v>
      </c>
      <c r="L12" s="9">
        <f>SUM(H12:K12)</f>
        <v>5679626</v>
      </c>
    </row>
    <row r="13" spans="1:12" ht="13.5" thickBot="1">
      <c r="A13" s="135"/>
      <c r="B13" s="136"/>
      <c r="C13" s="293"/>
      <c r="D13" s="293"/>
      <c r="E13" s="275"/>
      <c r="F13" s="147"/>
      <c r="G13" s="147"/>
      <c r="H13" s="136"/>
      <c r="I13" s="136"/>
      <c r="J13" s="136"/>
      <c r="K13" s="136"/>
      <c r="L13" s="138"/>
    </row>
    <row r="14" spans="1:12" ht="12.75">
      <c r="A14" s="359" t="s">
        <v>18</v>
      </c>
      <c r="B14" s="361" t="s">
        <v>27</v>
      </c>
      <c r="C14" s="362"/>
      <c r="D14" s="362"/>
      <c r="E14" s="363"/>
      <c r="F14" s="367" t="s">
        <v>19</v>
      </c>
      <c r="G14" s="369" t="s">
        <v>20</v>
      </c>
      <c r="H14" s="370">
        <v>2018</v>
      </c>
      <c r="I14" s="357">
        <v>2019</v>
      </c>
      <c r="J14" s="357">
        <v>2020</v>
      </c>
      <c r="K14" s="318">
        <v>2021</v>
      </c>
      <c r="L14" s="372" t="s">
        <v>21</v>
      </c>
    </row>
    <row r="15" spans="1:12" ht="12.75">
      <c r="A15" s="360"/>
      <c r="B15" s="364"/>
      <c r="C15" s="365"/>
      <c r="D15" s="365"/>
      <c r="E15" s="366"/>
      <c r="F15" s="368"/>
      <c r="G15" s="322"/>
      <c r="H15" s="371"/>
      <c r="I15" s="358"/>
      <c r="J15" s="358"/>
      <c r="K15" s="210"/>
      <c r="L15" s="373"/>
    </row>
    <row r="16" spans="1:12" ht="25.5" customHeight="1">
      <c r="A16" s="93" t="s">
        <v>172</v>
      </c>
      <c r="B16" s="34" t="s">
        <v>22</v>
      </c>
      <c r="C16" s="350" t="s">
        <v>277</v>
      </c>
      <c r="D16" s="350"/>
      <c r="E16" s="350"/>
      <c r="F16" s="188"/>
      <c r="G16" s="90" t="s">
        <v>23</v>
      </c>
      <c r="H16" s="60">
        <v>1</v>
      </c>
      <c r="I16" s="60">
        <v>1</v>
      </c>
      <c r="J16" s="60">
        <v>1</v>
      </c>
      <c r="K16" s="60">
        <v>1</v>
      </c>
      <c r="L16" s="197">
        <f>SUM(H16:K16)</f>
        <v>4</v>
      </c>
    </row>
    <row r="17" spans="1:12" ht="13.5" customHeight="1">
      <c r="A17" s="94"/>
      <c r="B17" s="33" t="s">
        <v>25</v>
      </c>
      <c r="C17" s="236" t="s">
        <v>36</v>
      </c>
      <c r="D17" s="236"/>
      <c r="E17" s="236"/>
      <c r="F17" s="188"/>
      <c r="G17" s="90" t="s">
        <v>24</v>
      </c>
      <c r="H17" s="91">
        <v>1097429</v>
      </c>
      <c r="I17" s="91">
        <v>1241306</v>
      </c>
      <c r="J17" s="91">
        <v>1377630</v>
      </c>
      <c r="K17" s="91">
        <v>1537261</v>
      </c>
      <c r="L17" s="5">
        <f>SUM(H17:K17)</f>
        <v>5253626</v>
      </c>
    </row>
    <row r="18" spans="1:12" ht="12.75">
      <c r="A18" s="94"/>
      <c r="B18" s="34" t="s">
        <v>28</v>
      </c>
      <c r="C18" s="236" t="s">
        <v>37</v>
      </c>
      <c r="D18" s="236"/>
      <c r="E18" s="236"/>
      <c r="F18" s="188"/>
      <c r="G18" s="90"/>
      <c r="H18" s="91"/>
      <c r="I18" s="91"/>
      <c r="J18" s="91"/>
      <c r="K18" s="91"/>
      <c r="L18" s="5"/>
    </row>
    <row r="19" spans="1:12" ht="12.75">
      <c r="A19" s="94"/>
      <c r="B19" s="33" t="s">
        <v>29</v>
      </c>
      <c r="C19" s="237" t="s">
        <v>38</v>
      </c>
      <c r="D19" s="237"/>
      <c r="E19" s="237"/>
      <c r="F19" s="188"/>
      <c r="G19" s="8"/>
      <c r="H19" s="92"/>
      <c r="I19" s="92"/>
      <c r="J19" s="92"/>
      <c r="K19" s="92"/>
      <c r="L19" s="198"/>
    </row>
    <row r="20" spans="1:12" ht="25.5">
      <c r="A20" s="93" t="s">
        <v>172</v>
      </c>
      <c r="B20" s="34" t="s">
        <v>22</v>
      </c>
      <c r="C20" s="208" t="s">
        <v>278</v>
      </c>
      <c r="D20" s="208"/>
      <c r="E20" s="208"/>
      <c r="F20" s="188"/>
      <c r="G20" s="90" t="s">
        <v>23</v>
      </c>
      <c r="H20" s="60">
        <v>1</v>
      </c>
      <c r="I20" s="60">
        <v>1</v>
      </c>
      <c r="J20" s="60">
        <v>1</v>
      </c>
      <c r="K20" s="60">
        <v>1</v>
      </c>
      <c r="L20" s="197">
        <f>SUM(H20:K20)</f>
        <v>4</v>
      </c>
    </row>
    <row r="21" spans="1:12" ht="12.75">
      <c r="A21" s="94"/>
      <c r="B21" s="33" t="s">
        <v>25</v>
      </c>
      <c r="C21" s="236" t="s">
        <v>39</v>
      </c>
      <c r="D21" s="236"/>
      <c r="E21" s="236"/>
      <c r="F21" s="188"/>
      <c r="G21" s="90" t="s">
        <v>24</v>
      </c>
      <c r="H21" s="91">
        <v>1000</v>
      </c>
      <c r="I21" s="91">
        <v>1000</v>
      </c>
      <c r="J21" s="91">
        <v>1000</v>
      </c>
      <c r="K21" s="91">
        <v>1000</v>
      </c>
      <c r="L21" s="5">
        <f>SUM(H21:K21)</f>
        <v>4000</v>
      </c>
    </row>
    <row r="22" spans="1:12" ht="12.75">
      <c r="A22" s="94"/>
      <c r="B22" s="34" t="s">
        <v>28</v>
      </c>
      <c r="C22" s="236" t="s">
        <v>37</v>
      </c>
      <c r="D22" s="236"/>
      <c r="E22" s="236"/>
      <c r="F22" s="188"/>
      <c r="G22" s="90"/>
      <c r="H22" s="91"/>
      <c r="I22" s="91"/>
      <c r="J22" s="91"/>
      <c r="K22" s="91"/>
      <c r="L22" s="5"/>
    </row>
    <row r="23" spans="1:12" ht="12.75">
      <c r="A23" s="94"/>
      <c r="B23" s="33" t="s">
        <v>29</v>
      </c>
      <c r="C23" s="237" t="s">
        <v>40</v>
      </c>
      <c r="D23" s="237"/>
      <c r="E23" s="237"/>
      <c r="F23" s="188"/>
      <c r="G23" s="8"/>
      <c r="H23" s="92"/>
      <c r="I23" s="92"/>
      <c r="J23" s="92"/>
      <c r="K23" s="92"/>
      <c r="L23" s="198"/>
    </row>
    <row r="24" spans="1:12" ht="25.5">
      <c r="A24" s="93" t="s">
        <v>173</v>
      </c>
      <c r="B24" s="34" t="s">
        <v>22</v>
      </c>
      <c r="C24" s="208" t="s">
        <v>279</v>
      </c>
      <c r="D24" s="208"/>
      <c r="E24" s="208"/>
      <c r="F24" s="188"/>
      <c r="G24" s="90" t="s">
        <v>23</v>
      </c>
      <c r="H24" s="60">
        <v>1</v>
      </c>
      <c r="I24" s="60">
        <v>1</v>
      </c>
      <c r="J24" s="60">
        <v>1</v>
      </c>
      <c r="K24" s="60">
        <v>1</v>
      </c>
      <c r="L24" s="197">
        <f>SUM(H24:K24)</f>
        <v>4</v>
      </c>
    </row>
    <row r="25" spans="1:12" ht="12.75">
      <c r="A25" s="94"/>
      <c r="B25" s="33" t="s">
        <v>25</v>
      </c>
      <c r="C25" s="236" t="s">
        <v>41</v>
      </c>
      <c r="D25" s="236"/>
      <c r="E25" s="236"/>
      <c r="F25" s="188"/>
      <c r="G25" s="90" t="s">
        <v>24</v>
      </c>
      <c r="H25" s="91">
        <v>12000</v>
      </c>
      <c r="I25" s="91">
        <v>15000</v>
      </c>
      <c r="J25" s="91">
        <v>25000</v>
      </c>
      <c r="K25" s="91">
        <v>30000</v>
      </c>
      <c r="L25" s="5">
        <f>SUM(H25:K25)</f>
        <v>82000</v>
      </c>
    </row>
    <row r="26" spans="1:12" ht="12.75">
      <c r="A26" s="94"/>
      <c r="B26" s="34" t="s">
        <v>28</v>
      </c>
      <c r="C26" s="236" t="s">
        <v>37</v>
      </c>
      <c r="D26" s="236"/>
      <c r="E26" s="236"/>
      <c r="F26" s="188"/>
      <c r="G26" s="90"/>
      <c r="H26" s="91"/>
      <c r="I26" s="91"/>
      <c r="J26" s="91"/>
      <c r="K26" s="91"/>
      <c r="L26" s="5"/>
    </row>
    <row r="27" spans="1:12" ht="12.75">
      <c r="A27" s="94"/>
      <c r="B27" s="33" t="s">
        <v>29</v>
      </c>
      <c r="C27" s="237" t="s">
        <v>38</v>
      </c>
      <c r="D27" s="237"/>
      <c r="E27" s="237"/>
      <c r="F27" s="188"/>
      <c r="G27" s="8"/>
      <c r="H27" s="92"/>
      <c r="I27" s="92"/>
      <c r="J27" s="92"/>
      <c r="K27" s="92"/>
      <c r="L27" s="198"/>
    </row>
    <row r="28" spans="1:12" ht="25.5">
      <c r="A28" s="93" t="s">
        <v>173</v>
      </c>
      <c r="B28" s="34" t="s">
        <v>22</v>
      </c>
      <c r="C28" s="208" t="s">
        <v>280</v>
      </c>
      <c r="D28" s="208"/>
      <c r="E28" s="208"/>
      <c r="F28" s="188"/>
      <c r="G28" s="90" t="s">
        <v>23</v>
      </c>
      <c r="H28" s="60">
        <v>1</v>
      </c>
      <c r="I28" s="60">
        <v>1</v>
      </c>
      <c r="J28" s="60">
        <v>1</v>
      </c>
      <c r="K28" s="60">
        <v>1</v>
      </c>
      <c r="L28" s="197">
        <f>SUM(H28:K28)</f>
        <v>4</v>
      </c>
    </row>
    <row r="29" spans="1:12" ht="12.75">
      <c r="A29" s="94"/>
      <c r="B29" s="33" t="s">
        <v>25</v>
      </c>
      <c r="C29" s="236" t="s">
        <v>42</v>
      </c>
      <c r="D29" s="236"/>
      <c r="E29" s="236"/>
      <c r="F29" s="188"/>
      <c r="G29" s="90" t="s">
        <v>24</v>
      </c>
      <c r="H29" s="91">
        <v>70000</v>
      </c>
      <c r="I29" s="91">
        <v>80000</v>
      </c>
      <c r="J29" s="91">
        <v>90000</v>
      </c>
      <c r="K29" s="91">
        <v>100000</v>
      </c>
      <c r="L29" s="5">
        <f>SUM(H29:K29)</f>
        <v>340000</v>
      </c>
    </row>
    <row r="30" spans="1:12" ht="12.75">
      <c r="A30" s="94"/>
      <c r="B30" s="34" t="s">
        <v>28</v>
      </c>
      <c r="C30" s="236" t="s">
        <v>37</v>
      </c>
      <c r="D30" s="236"/>
      <c r="E30" s="236"/>
      <c r="F30" s="188"/>
      <c r="G30" s="90"/>
      <c r="H30" s="91"/>
      <c r="I30" s="91"/>
      <c r="J30" s="91"/>
      <c r="K30" s="91"/>
      <c r="L30" s="5"/>
    </row>
    <row r="31" spans="1:12" ht="12.75">
      <c r="A31" s="94"/>
      <c r="B31" s="33" t="s">
        <v>29</v>
      </c>
      <c r="C31" s="237" t="s">
        <v>40</v>
      </c>
      <c r="D31" s="237"/>
      <c r="E31" s="237"/>
      <c r="F31" s="188"/>
      <c r="G31" s="8"/>
      <c r="H31" s="92"/>
      <c r="I31" s="92"/>
      <c r="J31" s="92"/>
      <c r="K31" s="92"/>
      <c r="L31" s="198"/>
    </row>
    <row r="32" spans="1:12" ht="25.5">
      <c r="A32" s="93"/>
      <c r="B32" s="34" t="s">
        <v>22</v>
      </c>
      <c r="C32" s="238"/>
      <c r="D32" s="238"/>
      <c r="E32" s="238"/>
      <c r="F32" s="188"/>
      <c r="G32" s="90" t="s">
        <v>23</v>
      </c>
      <c r="H32" s="60"/>
      <c r="I32" s="60"/>
      <c r="J32" s="60"/>
      <c r="K32" s="60"/>
      <c r="L32" s="197"/>
    </row>
    <row r="33" spans="1:12" ht="12.75">
      <c r="A33" s="94"/>
      <c r="B33" s="33" t="s">
        <v>25</v>
      </c>
      <c r="C33" s="236"/>
      <c r="D33" s="236"/>
      <c r="E33" s="236"/>
      <c r="F33" s="188"/>
      <c r="G33" s="90" t="s">
        <v>24</v>
      </c>
      <c r="H33" s="91"/>
      <c r="I33" s="91"/>
      <c r="J33" s="91"/>
      <c r="K33" s="91"/>
      <c r="L33" s="5"/>
    </row>
    <row r="34" spans="1:12" ht="12.75">
      <c r="A34" s="94"/>
      <c r="B34" s="34" t="s">
        <v>28</v>
      </c>
      <c r="C34" s="236"/>
      <c r="D34" s="236"/>
      <c r="E34" s="236"/>
      <c r="F34" s="188"/>
      <c r="G34" s="90"/>
      <c r="H34" s="91"/>
      <c r="I34" s="91"/>
      <c r="J34" s="91"/>
      <c r="K34" s="91"/>
      <c r="L34" s="5"/>
    </row>
    <row r="35" spans="1:12" ht="12.75">
      <c r="A35" s="94"/>
      <c r="B35" s="33" t="s">
        <v>29</v>
      </c>
      <c r="C35" s="237"/>
      <c r="D35" s="237"/>
      <c r="E35" s="237"/>
      <c r="F35" s="188"/>
      <c r="G35" s="8"/>
      <c r="H35" s="92"/>
      <c r="I35" s="92"/>
      <c r="J35" s="92"/>
      <c r="K35" s="92"/>
      <c r="L35" s="198"/>
    </row>
    <row r="36" spans="1:12" ht="25.5">
      <c r="A36" s="93"/>
      <c r="B36" s="34" t="s">
        <v>22</v>
      </c>
      <c r="C36" s="238"/>
      <c r="D36" s="238"/>
      <c r="E36" s="238"/>
      <c r="F36" s="188"/>
      <c r="G36" s="90" t="s">
        <v>23</v>
      </c>
      <c r="H36" s="60"/>
      <c r="I36" s="60"/>
      <c r="J36" s="60"/>
      <c r="K36" s="60"/>
      <c r="L36" s="197"/>
    </row>
    <row r="37" spans="1:12" ht="12.75">
      <c r="A37" s="94"/>
      <c r="B37" s="33" t="s">
        <v>25</v>
      </c>
      <c r="C37" s="236"/>
      <c r="D37" s="236"/>
      <c r="E37" s="236"/>
      <c r="F37" s="188"/>
      <c r="G37" s="90" t="s">
        <v>24</v>
      </c>
      <c r="H37" s="91"/>
      <c r="I37" s="91"/>
      <c r="J37" s="91"/>
      <c r="K37" s="91"/>
      <c r="L37" s="5"/>
    </row>
    <row r="38" spans="1:12" ht="12.75">
      <c r="A38" s="94"/>
      <c r="B38" s="34" t="s">
        <v>28</v>
      </c>
      <c r="C38" s="236"/>
      <c r="D38" s="236"/>
      <c r="E38" s="236"/>
      <c r="F38" s="188"/>
      <c r="G38" s="90"/>
      <c r="H38" s="91"/>
      <c r="I38" s="91"/>
      <c r="J38" s="91"/>
      <c r="K38" s="91"/>
      <c r="L38" s="5"/>
    </row>
    <row r="39" spans="1:12" ht="13.5" thickBot="1">
      <c r="A39" s="97"/>
      <c r="B39" s="16" t="s">
        <v>29</v>
      </c>
      <c r="C39" s="239"/>
      <c r="D39" s="239"/>
      <c r="E39" s="239"/>
      <c r="F39" s="189"/>
      <c r="G39" s="99"/>
      <c r="H39" s="100"/>
      <c r="I39" s="100"/>
      <c r="J39" s="100"/>
      <c r="K39" s="100"/>
      <c r="L39" s="138"/>
    </row>
    <row r="40" spans="1:12" ht="13.5" thickBot="1">
      <c r="A40" s="301" t="s">
        <v>26</v>
      </c>
      <c r="B40" s="302"/>
      <c r="C40" s="302"/>
      <c r="D40" s="302"/>
      <c r="E40" s="302"/>
      <c r="F40" s="205"/>
      <c r="G40" s="303"/>
      <c r="H40" s="303"/>
      <c r="I40" s="303"/>
      <c r="J40" s="303"/>
      <c r="K40" s="303"/>
      <c r="L40" s="304"/>
    </row>
    <row r="41" spans="1:12" ht="12.75">
      <c r="A41" s="29"/>
      <c r="B41" s="29"/>
      <c r="C41" s="29"/>
      <c r="D41" s="29"/>
      <c r="E41" s="29"/>
      <c r="F41" s="30"/>
      <c r="G41" s="30"/>
      <c r="H41" s="30"/>
      <c r="I41" s="30"/>
      <c r="J41" s="30"/>
      <c r="K41" s="30"/>
      <c r="L41" s="30"/>
    </row>
    <row r="44" ht="12.75">
      <c r="G44" s="74">
        <v>1</v>
      </c>
    </row>
    <row r="47" spans="1:12" ht="12.75">
      <c r="A47" s="269" t="s">
        <v>34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</row>
    <row r="48" spans="1:12" ht="12.75">
      <c r="A48" s="246" t="s">
        <v>516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</row>
    <row r="49" spans="1:12" ht="13.5" customHeight="1" thickBot="1">
      <c r="A49" s="284" t="s">
        <v>515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</row>
    <row r="50" spans="1:12" ht="13.5" thickBot="1">
      <c r="A50" s="246" t="s">
        <v>11</v>
      </c>
      <c r="B50" s="346"/>
      <c r="C50" s="280" t="s">
        <v>43</v>
      </c>
      <c r="D50" s="281"/>
      <c r="E50" s="281"/>
      <c r="F50" s="281"/>
      <c r="G50" s="281"/>
      <c r="H50" s="281"/>
      <c r="I50" s="281"/>
      <c r="J50" s="281"/>
      <c r="K50" s="281"/>
      <c r="L50" s="282"/>
    </row>
    <row r="51" spans="1:12" ht="12.75">
      <c r="A51" s="246" t="s">
        <v>12</v>
      </c>
      <c r="B51" s="346"/>
      <c r="C51" s="230" t="s">
        <v>44</v>
      </c>
      <c r="D51" s="231"/>
      <c r="E51" s="231"/>
      <c r="F51" s="231"/>
      <c r="G51" s="231"/>
      <c r="H51" s="231"/>
      <c r="I51" s="231"/>
      <c r="J51" s="231"/>
      <c r="K51" s="231"/>
      <c r="L51" s="232"/>
    </row>
    <row r="52" spans="3:12" ht="12.75">
      <c r="C52" s="233"/>
      <c r="D52" s="234"/>
      <c r="E52" s="234"/>
      <c r="F52" s="234"/>
      <c r="G52" s="234"/>
      <c r="H52" s="234"/>
      <c r="I52" s="234"/>
      <c r="J52" s="234"/>
      <c r="K52" s="234"/>
      <c r="L52" s="235"/>
    </row>
    <row r="53" spans="1:12" ht="13.5" thickBot="1">
      <c r="A53" s="1"/>
      <c r="B53" s="1"/>
      <c r="C53" s="233"/>
      <c r="D53" s="234"/>
      <c r="E53" s="234"/>
      <c r="F53" s="234"/>
      <c r="G53" s="234"/>
      <c r="H53" s="234"/>
      <c r="I53" s="234"/>
      <c r="J53" s="234"/>
      <c r="K53" s="234"/>
      <c r="L53" s="235"/>
    </row>
    <row r="54" spans="1:12" ht="7.5" customHeight="1" hidden="1" thickBot="1">
      <c r="A54" s="352" t="s">
        <v>13</v>
      </c>
      <c r="B54" s="353"/>
      <c r="C54" s="353"/>
      <c r="D54" s="353"/>
      <c r="E54" s="354" t="s">
        <v>14</v>
      </c>
      <c r="F54" s="354"/>
      <c r="G54" s="354"/>
      <c r="H54" s="354"/>
      <c r="I54" s="355" t="s">
        <v>15</v>
      </c>
      <c r="J54" s="355"/>
      <c r="K54" s="355"/>
      <c r="L54" s="356"/>
    </row>
    <row r="55" spans="1:12" ht="12.75">
      <c r="A55" s="253" t="s">
        <v>13</v>
      </c>
      <c r="B55" s="254"/>
      <c r="C55" s="254"/>
      <c r="D55" s="255"/>
      <c r="E55" s="256" t="s">
        <v>14</v>
      </c>
      <c r="F55" s="257"/>
      <c r="G55" s="257"/>
      <c r="H55" s="258"/>
      <c r="I55" s="259" t="s">
        <v>15</v>
      </c>
      <c r="J55" s="260"/>
      <c r="K55" s="260"/>
      <c r="L55" s="261"/>
    </row>
    <row r="56" spans="1:12" ht="15.75" customHeight="1">
      <c r="A56" s="262" t="s">
        <v>483</v>
      </c>
      <c r="B56" s="263"/>
      <c r="C56" s="263"/>
      <c r="D56" s="264"/>
      <c r="E56" s="299"/>
      <c r="F56" s="299"/>
      <c r="G56" s="299"/>
      <c r="H56" s="299"/>
      <c r="I56" s="299"/>
      <c r="J56" s="299"/>
      <c r="K56" s="299"/>
      <c r="L56" s="300"/>
    </row>
    <row r="57" spans="1:12" ht="12.75">
      <c r="A57" s="290" t="s">
        <v>31</v>
      </c>
      <c r="B57" s="216"/>
      <c r="C57" s="216"/>
      <c r="D57" s="216"/>
      <c r="E57" s="102"/>
      <c r="F57" s="102"/>
      <c r="G57" s="102"/>
      <c r="H57" s="4">
        <v>2018</v>
      </c>
      <c r="I57" s="4">
        <v>2019</v>
      </c>
      <c r="J57" s="4">
        <v>2020</v>
      </c>
      <c r="K57" s="4">
        <v>2021</v>
      </c>
      <c r="L57" s="95" t="s">
        <v>16</v>
      </c>
    </row>
    <row r="58" spans="1:12" ht="12.75">
      <c r="A58" s="291" t="s">
        <v>17</v>
      </c>
      <c r="B58" s="292"/>
      <c r="C58" s="292"/>
      <c r="D58" s="128"/>
      <c r="E58" s="128"/>
      <c r="F58" s="128"/>
      <c r="G58" s="128"/>
      <c r="H58" s="105">
        <f>H63+H67+H71+H75+H79+H83+H100+H104+H108</f>
        <v>129000</v>
      </c>
      <c r="I58" s="105">
        <f>I63+I67+I71+I75+I79+I83+I100+I104+I108</f>
        <v>144480</v>
      </c>
      <c r="J58" s="105">
        <f>J63+J67+J71+J75+J79+J83+J100+J104+J108</f>
        <v>161817.6</v>
      </c>
      <c r="K58" s="105">
        <f>K63+K67+K71+K75+K79+K83+K100+K104+K108</f>
        <v>181235.71</v>
      </c>
      <c r="L58" s="107">
        <f>SUM(H58:K58)</f>
        <v>616533.3099999999</v>
      </c>
    </row>
    <row r="59" spans="1:12" ht="13.5" thickBot="1">
      <c r="A59" s="135"/>
      <c r="B59" s="136"/>
      <c r="C59" s="293"/>
      <c r="D59" s="293"/>
      <c r="E59" s="293"/>
      <c r="F59" s="199"/>
      <c r="G59" s="199"/>
      <c r="H59" s="136"/>
      <c r="I59" s="136"/>
      <c r="J59" s="136"/>
      <c r="K59" s="136"/>
      <c r="L59" s="138"/>
    </row>
    <row r="60" spans="1:12" ht="12.75">
      <c r="A60" s="213" t="s">
        <v>18</v>
      </c>
      <c r="B60" s="215" t="s">
        <v>27</v>
      </c>
      <c r="C60" s="215"/>
      <c r="D60" s="215"/>
      <c r="E60" s="215"/>
      <c r="F60" s="215" t="s">
        <v>19</v>
      </c>
      <c r="G60" s="218" t="s">
        <v>20</v>
      </c>
      <c r="H60" s="209">
        <v>2018</v>
      </c>
      <c r="I60" s="209">
        <v>2019</v>
      </c>
      <c r="J60" s="209">
        <v>2020</v>
      </c>
      <c r="K60" s="209">
        <v>2021</v>
      </c>
      <c r="L60" s="211" t="s">
        <v>21</v>
      </c>
    </row>
    <row r="61" spans="1:12" ht="12.75">
      <c r="A61" s="214"/>
      <c r="B61" s="216"/>
      <c r="C61" s="216"/>
      <c r="D61" s="216"/>
      <c r="E61" s="216"/>
      <c r="F61" s="217"/>
      <c r="G61" s="219"/>
      <c r="H61" s="220"/>
      <c r="I61" s="210"/>
      <c r="J61" s="210"/>
      <c r="K61" s="210"/>
      <c r="L61" s="212"/>
    </row>
    <row r="62" spans="1:12" ht="25.5">
      <c r="A62" s="93" t="s">
        <v>172</v>
      </c>
      <c r="B62" s="34" t="s">
        <v>22</v>
      </c>
      <c r="C62" s="351" t="s">
        <v>281</v>
      </c>
      <c r="D62" s="208"/>
      <c r="E62" s="208"/>
      <c r="F62" s="90"/>
      <c r="G62" s="90" t="s">
        <v>23</v>
      </c>
      <c r="H62" s="60">
        <v>1</v>
      </c>
      <c r="I62" s="60">
        <v>1</v>
      </c>
      <c r="J62" s="60">
        <v>1</v>
      </c>
      <c r="K62" s="60">
        <v>1</v>
      </c>
      <c r="L62" s="56">
        <f>SUM(H62:K62)</f>
        <v>4</v>
      </c>
    </row>
    <row r="63" spans="1:12" ht="12.75">
      <c r="A63" s="94"/>
      <c r="B63" s="33" t="s">
        <v>25</v>
      </c>
      <c r="C63" s="236" t="s">
        <v>39</v>
      </c>
      <c r="D63" s="236"/>
      <c r="E63" s="236"/>
      <c r="F63" s="90"/>
      <c r="G63" s="90" t="s">
        <v>24</v>
      </c>
      <c r="H63" s="91">
        <v>50000</v>
      </c>
      <c r="I63" s="91">
        <v>57480</v>
      </c>
      <c r="J63" s="91">
        <v>65817.6</v>
      </c>
      <c r="K63" s="91">
        <v>78000</v>
      </c>
      <c r="L63" s="95">
        <f>SUM(H63:K63)</f>
        <v>251297.6</v>
      </c>
    </row>
    <row r="64" spans="1:12" ht="12.75">
      <c r="A64" s="94"/>
      <c r="B64" s="34" t="s">
        <v>28</v>
      </c>
      <c r="C64" s="236" t="s">
        <v>46</v>
      </c>
      <c r="D64" s="236"/>
      <c r="E64" s="236"/>
      <c r="F64" s="90"/>
      <c r="G64" s="90"/>
      <c r="H64" s="91"/>
      <c r="I64" s="91"/>
      <c r="J64" s="91"/>
      <c r="K64" s="91"/>
      <c r="L64" s="95"/>
    </row>
    <row r="65" spans="1:12" ht="12.75">
      <c r="A65" s="94"/>
      <c r="B65" s="33" t="s">
        <v>29</v>
      </c>
      <c r="C65" s="237" t="s">
        <v>47</v>
      </c>
      <c r="D65" s="237"/>
      <c r="E65" s="237"/>
      <c r="F65" s="90"/>
      <c r="G65" s="8"/>
      <c r="H65" s="92"/>
      <c r="I65" s="92"/>
      <c r="J65" s="92"/>
      <c r="K65" s="92"/>
      <c r="L65" s="96"/>
    </row>
    <row r="66" spans="1:14" ht="25.5">
      <c r="A66" s="93" t="s">
        <v>172</v>
      </c>
      <c r="B66" s="34" t="s">
        <v>22</v>
      </c>
      <c r="C66" s="208" t="s">
        <v>282</v>
      </c>
      <c r="D66" s="208"/>
      <c r="E66" s="208"/>
      <c r="F66" s="90"/>
      <c r="G66" s="90" t="s">
        <v>23</v>
      </c>
      <c r="H66" s="60">
        <v>1</v>
      </c>
      <c r="I66" s="60">
        <v>1</v>
      </c>
      <c r="J66" s="60">
        <v>1</v>
      </c>
      <c r="K66" s="60">
        <v>1</v>
      </c>
      <c r="L66" s="56">
        <f>SUM(H66:K66)</f>
        <v>4</v>
      </c>
      <c r="N66" s="61"/>
    </row>
    <row r="67" spans="1:12" ht="12.75">
      <c r="A67" s="94"/>
      <c r="B67" s="33" t="s">
        <v>25</v>
      </c>
      <c r="C67" s="236" t="s">
        <v>39</v>
      </c>
      <c r="D67" s="236"/>
      <c r="E67" s="236"/>
      <c r="F67" s="90"/>
      <c r="G67" s="90" t="s">
        <v>24</v>
      </c>
      <c r="H67" s="91">
        <v>20000</v>
      </c>
      <c r="I67" s="91">
        <v>21000</v>
      </c>
      <c r="J67" s="91">
        <v>22000</v>
      </c>
      <c r="K67" s="91">
        <v>24000</v>
      </c>
      <c r="L67" s="95">
        <f>SUM(H67:K67)</f>
        <v>87000</v>
      </c>
    </row>
    <row r="68" spans="1:12" ht="12.75">
      <c r="A68" s="94"/>
      <c r="B68" s="34" t="s">
        <v>28</v>
      </c>
      <c r="C68" s="236" t="s">
        <v>46</v>
      </c>
      <c r="D68" s="236"/>
      <c r="E68" s="236"/>
      <c r="F68" s="90"/>
      <c r="G68" s="90"/>
      <c r="H68" s="91"/>
      <c r="I68" s="91"/>
      <c r="J68" s="91"/>
      <c r="K68" s="91"/>
      <c r="L68" s="95"/>
    </row>
    <row r="69" spans="1:12" ht="12.75">
      <c r="A69" s="94"/>
      <c r="B69" s="33" t="s">
        <v>29</v>
      </c>
      <c r="C69" s="237" t="s">
        <v>47</v>
      </c>
      <c r="D69" s="237"/>
      <c r="E69" s="237"/>
      <c r="F69" s="90"/>
      <c r="G69" s="8"/>
      <c r="H69" s="92"/>
      <c r="I69" s="92"/>
      <c r="J69" s="92"/>
      <c r="K69" s="92"/>
      <c r="L69" s="96"/>
    </row>
    <row r="70" spans="1:12" ht="25.5">
      <c r="A70" s="93" t="s">
        <v>172</v>
      </c>
      <c r="B70" s="34" t="s">
        <v>22</v>
      </c>
      <c r="C70" s="208" t="s">
        <v>283</v>
      </c>
      <c r="D70" s="208"/>
      <c r="E70" s="208"/>
      <c r="F70" s="90"/>
      <c r="G70" s="90" t="s">
        <v>23</v>
      </c>
      <c r="H70" s="60">
        <v>1</v>
      </c>
      <c r="I70" s="60">
        <v>1</v>
      </c>
      <c r="J70" s="60">
        <v>1</v>
      </c>
      <c r="K70" s="60">
        <v>1</v>
      </c>
      <c r="L70" s="56">
        <f>SUM(H70:K70)</f>
        <v>4</v>
      </c>
    </row>
    <row r="71" spans="1:12" ht="12.75">
      <c r="A71" s="94"/>
      <c r="B71" s="33" t="s">
        <v>25</v>
      </c>
      <c r="C71" s="236" t="s">
        <v>39</v>
      </c>
      <c r="D71" s="236"/>
      <c r="E71" s="236"/>
      <c r="F71" s="90"/>
      <c r="G71" s="90" t="s">
        <v>24</v>
      </c>
      <c r="H71" s="91">
        <v>10000</v>
      </c>
      <c r="I71" s="91">
        <v>15000</v>
      </c>
      <c r="J71" s="91">
        <v>18000</v>
      </c>
      <c r="K71" s="91">
        <v>20000</v>
      </c>
      <c r="L71" s="95">
        <f>SUM(H71:K71)</f>
        <v>63000</v>
      </c>
    </row>
    <row r="72" spans="1:12" ht="12.75">
      <c r="A72" s="94"/>
      <c r="B72" s="34" t="s">
        <v>28</v>
      </c>
      <c r="C72" s="236" t="s">
        <v>46</v>
      </c>
      <c r="D72" s="236"/>
      <c r="E72" s="236"/>
      <c r="F72" s="90"/>
      <c r="G72" s="90"/>
      <c r="H72" s="91"/>
      <c r="I72" s="91"/>
      <c r="J72" s="91"/>
      <c r="K72" s="91"/>
      <c r="L72" s="95"/>
    </row>
    <row r="73" spans="1:12" ht="12.75">
      <c r="A73" s="94"/>
      <c r="B73" s="33" t="s">
        <v>29</v>
      </c>
      <c r="C73" s="237" t="s">
        <v>48</v>
      </c>
      <c r="D73" s="237"/>
      <c r="E73" s="237"/>
      <c r="F73" s="90"/>
      <c r="G73" s="8"/>
      <c r="H73" s="92"/>
      <c r="I73" s="92"/>
      <c r="J73" s="92"/>
      <c r="K73" s="92"/>
      <c r="L73" s="96"/>
    </row>
    <row r="74" spans="1:12" ht="25.5">
      <c r="A74" s="93" t="s">
        <v>172</v>
      </c>
      <c r="B74" s="34" t="s">
        <v>22</v>
      </c>
      <c r="C74" s="208" t="s">
        <v>284</v>
      </c>
      <c r="D74" s="208"/>
      <c r="E74" s="208"/>
      <c r="F74" s="90"/>
      <c r="G74" s="90" t="s">
        <v>23</v>
      </c>
      <c r="H74" s="60">
        <v>1</v>
      </c>
      <c r="I74" s="60">
        <v>1</v>
      </c>
      <c r="J74" s="60">
        <v>1</v>
      </c>
      <c r="K74" s="60">
        <v>1</v>
      </c>
      <c r="L74" s="56">
        <f>SUM(H74:K74)</f>
        <v>4</v>
      </c>
    </row>
    <row r="75" spans="1:12" ht="12.75">
      <c r="A75" s="94"/>
      <c r="B75" s="33" t="s">
        <v>25</v>
      </c>
      <c r="C75" s="236" t="s">
        <v>39</v>
      </c>
      <c r="D75" s="236"/>
      <c r="E75" s="236"/>
      <c r="F75" s="90"/>
      <c r="G75" s="90" t="s">
        <v>24</v>
      </c>
      <c r="H75" s="91">
        <v>5000</v>
      </c>
      <c r="I75" s="91">
        <v>5000</v>
      </c>
      <c r="J75" s="91">
        <v>6000</v>
      </c>
      <c r="K75" s="91">
        <v>6000</v>
      </c>
      <c r="L75" s="95">
        <f>SUM(H75:K75)</f>
        <v>22000</v>
      </c>
    </row>
    <row r="76" spans="1:12" ht="12.75">
      <c r="A76" s="94"/>
      <c r="B76" s="34" t="s">
        <v>28</v>
      </c>
      <c r="C76" s="236" t="s">
        <v>46</v>
      </c>
      <c r="D76" s="236"/>
      <c r="E76" s="236"/>
      <c r="F76" s="90"/>
      <c r="G76" s="90"/>
      <c r="H76" s="91"/>
      <c r="I76" s="91"/>
      <c r="J76" s="91"/>
      <c r="K76" s="91"/>
      <c r="L76" s="95"/>
    </row>
    <row r="77" spans="1:12" ht="12.75">
      <c r="A77" s="94"/>
      <c r="B77" s="33" t="s">
        <v>29</v>
      </c>
      <c r="C77" s="237" t="s">
        <v>49</v>
      </c>
      <c r="D77" s="237"/>
      <c r="E77" s="237"/>
      <c r="F77" s="90"/>
      <c r="G77" s="8"/>
      <c r="H77" s="92"/>
      <c r="I77" s="92"/>
      <c r="J77" s="92"/>
      <c r="K77" s="92"/>
      <c r="L77" s="96"/>
    </row>
    <row r="78" spans="1:12" ht="25.5">
      <c r="A78" s="93" t="s">
        <v>172</v>
      </c>
      <c r="B78" s="34" t="s">
        <v>22</v>
      </c>
      <c r="C78" s="208" t="s">
        <v>285</v>
      </c>
      <c r="D78" s="208"/>
      <c r="E78" s="208"/>
      <c r="F78" s="90"/>
      <c r="G78" s="90" t="s">
        <v>23</v>
      </c>
      <c r="H78" s="60">
        <v>1</v>
      </c>
      <c r="I78" s="60">
        <v>1</v>
      </c>
      <c r="J78" s="60">
        <v>1</v>
      </c>
      <c r="K78" s="60">
        <v>1</v>
      </c>
      <c r="L78" s="56">
        <f>SUM(H78:K78)</f>
        <v>4</v>
      </c>
    </row>
    <row r="79" spans="1:12" ht="12.75">
      <c r="A79" s="94"/>
      <c r="B79" s="33" t="s">
        <v>25</v>
      </c>
      <c r="C79" s="236" t="s">
        <v>39</v>
      </c>
      <c r="D79" s="236"/>
      <c r="E79" s="236"/>
      <c r="F79" s="90"/>
      <c r="G79" s="90" t="s">
        <v>24</v>
      </c>
      <c r="H79" s="91">
        <v>10000</v>
      </c>
      <c r="I79" s="91">
        <v>10000</v>
      </c>
      <c r="J79" s="91">
        <v>10000</v>
      </c>
      <c r="K79" s="91">
        <v>10000</v>
      </c>
      <c r="L79" s="95">
        <f>SUM(H79:K79)</f>
        <v>40000</v>
      </c>
    </row>
    <row r="80" spans="1:12" ht="12.75">
      <c r="A80" s="94"/>
      <c r="B80" s="34" t="s">
        <v>28</v>
      </c>
      <c r="C80" s="236" t="s">
        <v>50</v>
      </c>
      <c r="D80" s="236"/>
      <c r="E80" s="236"/>
      <c r="F80" s="90"/>
      <c r="G80" s="90"/>
      <c r="H80" s="91"/>
      <c r="I80" s="91"/>
      <c r="J80" s="91"/>
      <c r="K80" s="91"/>
      <c r="L80" s="95"/>
    </row>
    <row r="81" spans="1:12" ht="12.75">
      <c r="A81" s="94"/>
      <c r="B81" s="33" t="s">
        <v>29</v>
      </c>
      <c r="C81" s="237" t="s">
        <v>47</v>
      </c>
      <c r="D81" s="237"/>
      <c r="E81" s="237"/>
      <c r="F81" s="90"/>
      <c r="G81" s="8"/>
      <c r="H81" s="92"/>
      <c r="I81" s="92"/>
      <c r="J81" s="92"/>
      <c r="K81" s="92"/>
      <c r="L81" s="96"/>
    </row>
    <row r="82" spans="1:12" ht="26.25" customHeight="1">
      <c r="A82" s="93" t="s">
        <v>172</v>
      </c>
      <c r="B82" s="34" t="s">
        <v>22</v>
      </c>
      <c r="C82" s="350" t="s">
        <v>286</v>
      </c>
      <c r="D82" s="350"/>
      <c r="E82" s="350"/>
      <c r="F82" s="90"/>
      <c r="G82" s="90" t="s">
        <v>23</v>
      </c>
      <c r="H82" s="60">
        <v>1</v>
      </c>
      <c r="I82" s="60">
        <v>1</v>
      </c>
      <c r="J82" s="60">
        <v>1</v>
      </c>
      <c r="K82" s="60">
        <v>1</v>
      </c>
      <c r="L82" s="56">
        <f>SUM(H82:K82)</f>
        <v>4</v>
      </c>
    </row>
    <row r="83" spans="1:12" ht="12.75">
      <c r="A83" s="94"/>
      <c r="B83" s="33" t="s">
        <v>25</v>
      </c>
      <c r="C83" s="236" t="s">
        <v>39</v>
      </c>
      <c r="D83" s="236"/>
      <c r="E83" s="236"/>
      <c r="F83" s="90"/>
      <c r="G83" s="90" t="s">
        <v>24</v>
      </c>
      <c r="H83" s="91">
        <v>10000</v>
      </c>
      <c r="I83" s="91">
        <v>10000</v>
      </c>
      <c r="J83" s="91">
        <v>10000</v>
      </c>
      <c r="K83" s="91">
        <v>10000</v>
      </c>
      <c r="L83" s="95">
        <f>SUM(H83:K83)</f>
        <v>40000</v>
      </c>
    </row>
    <row r="84" spans="1:12" ht="12.75">
      <c r="A84" s="94"/>
      <c r="B84" s="34" t="s">
        <v>28</v>
      </c>
      <c r="C84" s="236" t="s">
        <v>46</v>
      </c>
      <c r="D84" s="236"/>
      <c r="E84" s="236"/>
      <c r="F84" s="90"/>
      <c r="G84" s="90"/>
      <c r="H84" s="91"/>
      <c r="I84" s="91"/>
      <c r="J84" s="91"/>
      <c r="K84" s="91"/>
      <c r="L84" s="95"/>
    </row>
    <row r="85" spans="1:12" ht="13.5" thickBot="1">
      <c r="A85" s="97"/>
      <c r="B85" s="16" t="s">
        <v>29</v>
      </c>
      <c r="C85" s="239" t="s">
        <v>47</v>
      </c>
      <c r="D85" s="239"/>
      <c r="E85" s="239"/>
      <c r="F85" s="98"/>
      <c r="G85" s="99"/>
      <c r="H85" s="100"/>
      <c r="I85" s="100"/>
      <c r="J85" s="100"/>
      <c r="K85" s="100"/>
      <c r="L85" s="101"/>
    </row>
    <row r="86" spans="1:12" ht="13.5" thickBot="1">
      <c r="A86" s="286" t="s">
        <v>26</v>
      </c>
      <c r="B86" s="287"/>
      <c r="C86" s="287"/>
      <c r="D86" s="287"/>
      <c r="E86" s="287"/>
      <c r="F86" s="288"/>
      <c r="G86" s="288"/>
      <c r="H86" s="288"/>
      <c r="I86" s="288"/>
      <c r="J86" s="288"/>
      <c r="K86" s="288"/>
      <c r="L86" s="289"/>
    </row>
    <row r="88" ht="12.75">
      <c r="G88" s="74"/>
    </row>
    <row r="89" ht="12.75">
      <c r="G89" s="74">
        <v>2</v>
      </c>
    </row>
    <row r="95" spans="2:7" ht="12.75">
      <c r="B95" s="31"/>
      <c r="C95" s="31"/>
      <c r="D95" s="31"/>
      <c r="E95" s="31"/>
      <c r="F95" s="31"/>
      <c r="G95" s="31"/>
    </row>
    <row r="96" spans="1:12" ht="13.5" thickBot="1">
      <c r="A96" s="10"/>
      <c r="B96" s="10"/>
      <c r="C96" s="266"/>
      <c r="D96" s="266"/>
      <c r="E96" s="266"/>
      <c r="F96" s="2"/>
      <c r="G96" s="2"/>
      <c r="H96" s="10"/>
      <c r="I96" s="10"/>
      <c r="J96" s="10"/>
      <c r="K96" s="10"/>
      <c r="L96" s="10"/>
    </row>
    <row r="97" spans="1:12" ht="12.75">
      <c r="A97" s="213" t="s">
        <v>18</v>
      </c>
      <c r="B97" s="215" t="s">
        <v>27</v>
      </c>
      <c r="C97" s="215"/>
      <c r="D97" s="215"/>
      <c r="E97" s="215"/>
      <c r="F97" s="215" t="s">
        <v>19</v>
      </c>
      <c r="G97" s="218" t="s">
        <v>20</v>
      </c>
      <c r="H97" s="209">
        <v>2018</v>
      </c>
      <c r="I97" s="209">
        <v>2019</v>
      </c>
      <c r="J97" s="209">
        <v>2020</v>
      </c>
      <c r="K97" s="209">
        <v>2021</v>
      </c>
      <c r="L97" s="211" t="s">
        <v>21</v>
      </c>
    </row>
    <row r="98" spans="1:12" ht="12.75">
      <c r="A98" s="214"/>
      <c r="B98" s="216"/>
      <c r="C98" s="216"/>
      <c r="D98" s="216"/>
      <c r="E98" s="216"/>
      <c r="F98" s="217"/>
      <c r="G98" s="219"/>
      <c r="H98" s="220"/>
      <c r="I98" s="210"/>
      <c r="J98" s="210"/>
      <c r="K98" s="210"/>
      <c r="L98" s="212"/>
    </row>
    <row r="99" spans="1:12" ht="28.5" customHeight="1">
      <c r="A99" s="93" t="s">
        <v>172</v>
      </c>
      <c r="B99" s="34" t="s">
        <v>22</v>
      </c>
      <c r="C99" s="208" t="s">
        <v>287</v>
      </c>
      <c r="D99" s="208"/>
      <c r="E99" s="208"/>
      <c r="F99" s="90"/>
      <c r="G99" s="90" t="s">
        <v>23</v>
      </c>
      <c r="H99" s="60">
        <v>1</v>
      </c>
      <c r="I99" s="60">
        <v>1</v>
      </c>
      <c r="J99" s="60">
        <v>1</v>
      </c>
      <c r="K99" s="60">
        <v>1</v>
      </c>
      <c r="L99" s="56">
        <f>SUM(H99:K99)</f>
        <v>4</v>
      </c>
    </row>
    <row r="100" spans="1:12" ht="12.75">
      <c r="A100" s="94"/>
      <c r="B100" s="33" t="s">
        <v>25</v>
      </c>
      <c r="C100" s="236" t="s">
        <v>39</v>
      </c>
      <c r="D100" s="236"/>
      <c r="E100" s="236"/>
      <c r="F100" s="90"/>
      <c r="G100" s="90" t="s">
        <v>24</v>
      </c>
      <c r="H100" s="91">
        <v>19000</v>
      </c>
      <c r="I100" s="91">
        <v>20000</v>
      </c>
      <c r="J100" s="91">
        <v>25000</v>
      </c>
      <c r="K100" s="91">
        <v>27235.71</v>
      </c>
      <c r="L100" s="95">
        <f>SUM(H100:K100)</f>
        <v>91235.70999999999</v>
      </c>
    </row>
    <row r="101" spans="1:12" ht="12.75">
      <c r="A101" s="94"/>
      <c r="B101" s="34" t="s">
        <v>28</v>
      </c>
      <c r="C101" s="236" t="s">
        <v>50</v>
      </c>
      <c r="D101" s="236"/>
      <c r="E101" s="236"/>
      <c r="F101" s="90"/>
      <c r="G101" s="90"/>
      <c r="H101" s="91"/>
      <c r="I101" s="91"/>
      <c r="J101" s="91"/>
      <c r="K101" s="91"/>
      <c r="L101" s="95"/>
    </row>
    <row r="102" spans="1:12" ht="12.75">
      <c r="A102" s="94"/>
      <c r="B102" s="33" t="s">
        <v>29</v>
      </c>
      <c r="C102" s="237" t="s">
        <v>47</v>
      </c>
      <c r="D102" s="237"/>
      <c r="E102" s="237"/>
      <c r="F102" s="90"/>
      <c r="G102" s="8"/>
      <c r="H102" s="92"/>
      <c r="I102" s="92"/>
      <c r="J102" s="92"/>
      <c r="K102" s="92"/>
      <c r="L102" s="96"/>
    </row>
    <row r="103" spans="1:12" ht="26.25" customHeight="1">
      <c r="A103" s="93" t="s">
        <v>173</v>
      </c>
      <c r="B103" s="34" t="s">
        <v>22</v>
      </c>
      <c r="C103" s="350" t="s">
        <v>288</v>
      </c>
      <c r="D103" s="350"/>
      <c r="E103" s="350"/>
      <c r="F103" s="90"/>
      <c r="G103" s="90" t="s">
        <v>23</v>
      </c>
      <c r="H103" s="60">
        <v>1</v>
      </c>
      <c r="I103" s="60">
        <v>1</v>
      </c>
      <c r="J103" s="60">
        <v>1</v>
      </c>
      <c r="K103" s="60">
        <v>1</v>
      </c>
      <c r="L103" s="56">
        <f>SUM(H103:K103)</f>
        <v>4</v>
      </c>
    </row>
    <row r="104" spans="1:12" ht="13.5" customHeight="1">
      <c r="A104" s="94"/>
      <c r="B104" s="33" t="s">
        <v>25</v>
      </c>
      <c r="C104" s="236" t="s">
        <v>41</v>
      </c>
      <c r="D104" s="236"/>
      <c r="E104" s="236"/>
      <c r="F104" s="90"/>
      <c r="G104" s="90" t="s">
        <v>24</v>
      </c>
      <c r="H104" s="91">
        <v>3000</v>
      </c>
      <c r="I104" s="91">
        <v>3000</v>
      </c>
      <c r="J104" s="91">
        <v>3000</v>
      </c>
      <c r="K104" s="91">
        <v>3000</v>
      </c>
      <c r="L104" s="95">
        <f>SUM(H104:K104)</f>
        <v>12000</v>
      </c>
    </row>
    <row r="105" spans="1:12" ht="12.75" customHeight="1">
      <c r="A105" s="94"/>
      <c r="B105" s="34" t="s">
        <v>28</v>
      </c>
      <c r="C105" s="236" t="s">
        <v>50</v>
      </c>
      <c r="D105" s="236"/>
      <c r="E105" s="236"/>
      <c r="F105" s="90"/>
      <c r="G105" s="90"/>
      <c r="H105" s="91"/>
      <c r="I105" s="91"/>
      <c r="J105" s="91"/>
      <c r="K105" s="91"/>
      <c r="L105" s="95"/>
    </row>
    <row r="106" spans="1:12" ht="12.75">
      <c r="A106" s="94"/>
      <c r="B106" s="33" t="s">
        <v>29</v>
      </c>
      <c r="C106" s="237" t="s">
        <v>47</v>
      </c>
      <c r="D106" s="237"/>
      <c r="E106" s="237"/>
      <c r="F106" s="90"/>
      <c r="G106" s="8"/>
      <c r="H106" s="92"/>
      <c r="I106" s="92"/>
      <c r="J106" s="92"/>
      <c r="K106" s="92"/>
      <c r="L106" s="96"/>
    </row>
    <row r="107" spans="1:12" ht="25.5">
      <c r="A107" s="93" t="s">
        <v>173</v>
      </c>
      <c r="B107" s="34" t="s">
        <v>22</v>
      </c>
      <c r="C107" s="208" t="s">
        <v>289</v>
      </c>
      <c r="D107" s="208"/>
      <c r="E107" s="208"/>
      <c r="F107" s="90"/>
      <c r="G107" s="90" t="s">
        <v>23</v>
      </c>
      <c r="H107" s="60">
        <v>1</v>
      </c>
      <c r="I107" s="60">
        <v>1</v>
      </c>
      <c r="J107" s="60">
        <v>1</v>
      </c>
      <c r="K107" s="60">
        <v>1</v>
      </c>
      <c r="L107" s="56">
        <f>SUM(H107:K107)</f>
        <v>4</v>
      </c>
    </row>
    <row r="108" spans="1:12" ht="12.75">
      <c r="A108" s="94"/>
      <c r="B108" s="33" t="s">
        <v>25</v>
      </c>
      <c r="C108" s="236" t="s">
        <v>41</v>
      </c>
      <c r="D108" s="236"/>
      <c r="E108" s="236"/>
      <c r="F108" s="90"/>
      <c r="G108" s="90" t="s">
        <v>24</v>
      </c>
      <c r="H108" s="91">
        <v>2000</v>
      </c>
      <c r="I108" s="91">
        <v>3000</v>
      </c>
      <c r="J108" s="91">
        <v>2000</v>
      </c>
      <c r="K108" s="91">
        <v>3000</v>
      </c>
      <c r="L108" s="95">
        <f>SUM(H108:K108)</f>
        <v>10000</v>
      </c>
    </row>
    <row r="109" spans="1:12" ht="12.75">
      <c r="A109" s="94"/>
      <c r="B109" s="34" t="s">
        <v>28</v>
      </c>
      <c r="C109" s="236" t="s">
        <v>50</v>
      </c>
      <c r="D109" s="236"/>
      <c r="E109" s="236"/>
      <c r="F109" s="90"/>
      <c r="G109" s="90"/>
      <c r="H109" s="91"/>
      <c r="I109" s="91"/>
      <c r="J109" s="91"/>
      <c r="K109" s="91"/>
      <c r="L109" s="95"/>
    </row>
    <row r="110" spans="1:12" ht="12.75">
      <c r="A110" s="94"/>
      <c r="B110" s="33" t="s">
        <v>29</v>
      </c>
      <c r="C110" s="237" t="s">
        <v>49</v>
      </c>
      <c r="D110" s="237"/>
      <c r="E110" s="237"/>
      <c r="F110" s="90"/>
      <c r="G110" s="8"/>
      <c r="H110" s="92"/>
      <c r="I110" s="92"/>
      <c r="J110" s="92"/>
      <c r="K110" s="92"/>
      <c r="L110" s="96"/>
    </row>
    <row r="111" spans="1:12" ht="25.5">
      <c r="A111" s="93"/>
      <c r="B111" s="34" t="s">
        <v>22</v>
      </c>
      <c r="C111" s="238"/>
      <c r="D111" s="238"/>
      <c r="E111" s="238"/>
      <c r="F111" s="90"/>
      <c r="G111" s="90" t="s">
        <v>23</v>
      </c>
      <c r="H111" s="60"/>
      <c r="I111" s="60"/>
      <c r="J111" s="60"/>
      <c r="K111" s="60"/>
      <c r="L111" s="56"/>
    </row>
    <row r="112" spans="1:12" ht="12.75">
      <c r="A112" s="94"/>
      <c r="B112" s="33" t="s">
        <v>25</v>
      </c>
      <c r="C112" s="236"/>
      <c r="D112" s="236"/>
      <c r="E112" s="236"/>
      <c r="F112" s="90"/>
      <c r="G112" s="90" t="s">
        <v>24</v>
      </c>
      <c r="H112" s="91"/>
      <c r="I112" s="91"/>
      <c r="J112" s="91"/>
      <c r="K112" s="91"/>
      <c r="L112" s="95"/>
    </row>
    <row r="113" spans="1:12" ht="12.75">
      <c r="A113" s="94"/>
      <c r="B113" s="34" t="s">
        <v>28</v>
      </c>
      <c r="C113" s="236"/>
      <c r="D113" s="236"/>
      <c r="E113" s="236"/>
      <c r="F113" s="90"/>
      <c r="G113" s="90"/>
      <c r="H113" s="91"/>
      <c r="I113" s="91"/>
      <c r="J113" s="91"/>
      <c r="K113" s="91"/>
      <c r="L113" s="95"/>
    </row>
    <row r="114" spans="1:12" ht="12.75">
      <c r="A114" s="94"/>
      <c r="B114" s="33" t="s">
        <v>29</v>
      </c>
      <c r="C114" s="237"/>
      <c r="D114" s="237"/>
      <c r="E114" s="237"/>
      <c r="F114" s="90"/>
      <c r="G114" s="8"/>
      <c r="H114" s="92"/>
      <c r="I114" s="92"/>
      <c r="J114" s="92"/>
      <c r="K114" s="92"/>
      <c r="L114" s="96"/>
    </row>
    <row r="115" spans="1:12" ht="25.5">
      <c r="A115" s="93"/>
      <c r="B115" s="34" t="s">
        <v>22</v>
      </c>
      <c r="C115" s="238"/>
      <c r="D115" s="238"/>
      <c r="E115" s="238"/>
      <c r="F115" s="90"/>
      <c r="G115" s="90" t="s">
        <v>23</v>
      </c>
      <c r="H115" s="60"/>
      <c r="I115" s="60"/>
      <c r="J115" s="60"/>
      <c r="K115" s="60"/>
      <c r="L115" s="56"/>
    </row>
    <row r="116" spans="1:12" ht="12.75">
      <c r="A116" s="94"/>
      <c r="B116" s="33" t="s">
        <v>25</v>
      </c>
      <c r="C116" s="236"/>
      <c r="D116" s="236"/>
      <c r="E116" s="236"/>
      <c r="F116" s="90"/>
      <c r="G116" s="90" t="s">
        <v>24</v>
      </c>
      <c r="H116" s="91"/>
      <c r="I116" s="91"/>
      <c r="J116" s="91"/>
      <c r="K116" s="91"/>
      <c r="L116" s="95"/>
    </row>
    <row r="117" spans="1:12" ht="12.75">
      <c r="A117" s="94"/>
      <c r="B117" s="34" t="s">
        <v>28</v>
      </c>
      <c r="C117" s="236"/>
      <c r="D117" s="236"/>
      <c r="E117" s="236"/>
      <c r="F117" s="90"/>
      <c r="G117" s="90"/>
      <c r="H117" s="91"/>
      <c r="I117" s="91"/>
      <c r="J117" s="91"/>
      <c r="K117" s="91"/>
      <c r="L117" s="95"/>
    </row>
    <row r="118" spans="1:12" ht="12.75">
      <c r="A118" s="94"/>
      <c r="B118" s="33" t="s">
        <v>29</v>
      </c>
      <c r="C118" s="237"/>
      <c r="D118" s="237"/>
      <c r="E118" s="237"/>
      <c r="F118" s="90"/>
      <c r="G118" s="8"/>
      <c r="H118" s="92"/>
      <c r="I118" s="92"/>
      <c r="J118" s="92"/>
      <c r="K118" s="92"/>
      <c r="L118" s="96"/>
    </row>
    <row r="119" spans="1:12" ht="25.5">
      <c r="A119" s="93"/>
      <c r="B119" s="34" t="s">
        <v>22</v>
      </c>
      <c r="C119" s="238"/>
      <c r="D119" s="238"/>
      <c r="E119" s="238"/>
      <c r="F119" s="90"/>
      <c r="G119" s="90" t="s">
        <v>23</v>
      </c>
      <c r="H119" s="60"/>
      <c r="I119" s="60"/>
      <c r="J119" s="60"/>
      <c r="K119" s="60"/>
      <c r="L119" s="56"/>
    </row>
    <row r="120" spans="1:12" ht="12.75">
      <c r="A120" s="94"/>
      <c r="B120" s="33" t="s">
        <v>25</v>
      </c>
      <c r="C120" s="236"/>
      <c r="D120" s="236"/>
      <c r="E120" s="236"/>
      <c r="F120" s="90"/>
      <c r="G120" s="90" t="s">
        <v>24</v>
      </c>
      <c r="H120" s="91"/>
      <c r="I120" s="91"/>
      <c r="J120" s="91"/>
      <c r="K120" s="91"/>
      <c r="L120" s="95"/>
    </row>
    <row r="121" spans="1:12" ht="12.75">
      <c r="A121" s="94"/>
      <c r="B121" s="34" t="s">
        <v>28</v>
      </c>
      <c r="C121" s="236"/>
      <c r="D121" s="236"/>
      <c r="E121" s="236"/>
      <c r="F121" s="90"/>
      <c r="G121" s="90"/>
      <c r="H121" s="91"/>
      <c r="I121" s="91"/>
      <c r="J121" s="91"/>
      <c r="K121" s="91"/>
      <c r="L121" s="95"/>
    </row>
    <row r="122" spans="1:12" ht="13.5" thickBot="1">
      <c r="A122" s="104"/>
      <c r="B122" s="32" t="s">
        <v>29</v>
      </c>
      <c r="C122" s="329"/>
      <c r="D122" s="329"/>
      <c r="E122" s="329"/>
      <c r="F122" s="12"/>
      <c r="G122" s="105"/>
      <c r="H122" s="106"/>
      <c r="I122" s="106"/>
      <c r="J122" s="106"/>
      <c r="K122" s="106"/>
      <c r="L122" s="107"/>
    </row>
    <row r="123" spans="1:12" ht="13.5" thickBot="1">
      <c r="A123" s="286" t="s">
        <v>26</v>
      </c>
      <c r="B123" s="287"/>
      <c r="C123" s="287"/>
      <c r="D123" s="287"/>
      <c r="E123" s="287"/>
      <c r="F123" s="288"/>
      <c r="G123" s="288"/>
      <c r="H123" s="288"/>
      <c r="I123" s="288"/>
      <c r="J123" s="288"/>
      <c r="K123" s="288"/>
      <c r="L123" s="289"/>
    </row>
    <row r="124" spans="1:12" ht="12.75">
      <c r="A124" s="29"/>
      <c r="B124" s="29"/>
      <c r="C124" s="29"/>
      <c r="D124" s="29"/>
      <c r="E124" s="29"/>
      <c r="F124" s="30"/>
      <c r="G124" s="30"/>
      <c r="H124" s="30"/>
      <c r="I124" s="30"/>
      <c r="J124" s="30"/>
      <c r="K124" s="30"/>
      <c r="L124" s="30"/>
    </row>
    <row r="125" spans="1:12" ht="12.75">
      <c r="A125" s="29"/>
      <c r="B125" s="29"/>
      <c r="C125" s="29"/>
      <c r="D125" s="29"/>
      <c r="E125" s="29"/>
      <c r="F125" s="30"/>
      <c r="G125" s="30"/>
      <c r="H125" s="30"/>
      <c r="I125" s="30"/>
      <c r="J125" s="30"/>
      <c r="K125" s="30"/>
      <c r="L125" s="30"/>
    </row>
    <row r="126" spans="1:12" ht="12.75">
      <c r="A126" s="29"/>
      <c r="B126" s="29"/>
      <c r="C126" s="29"/>
      <c r="D126" s="29"/>
      <c r="E126" s="29"/>
      <c r="F126" s="30"/>
      <c r="G126" s="30"/>
      <c r="H126" s="30"/>
      <c r="I126" s="30"/>
      <c r="J126" s="30"/>
      <c r="K126" s="30"/>
      <c r="L126" s="30"/>
    </row>
    <row r="127" spans="1:12" ht="12.75">
      <c r="A127" s="29"/>
      <c r="B127" s="29"/>
      <c r="C127" s="29"/>
      <c r="D127" s="29"/>
      <c r="E127" s="29"/>
      <c r="F127" s="30"/>
      <c r="G127" s="30"/>
      <c r="H127" s="30"/>
      <c r="I127" s="30"/>
      <c r="J127" s="30"/>
      <c r="K127" s="30"/>
      <c r="L127" s="30"/>
    </row>
    <row r="128" spans="1:12" ht="12.75">
      <c r="A128" s="29"/>
      <c r="B128" s="29"/>
      <c r="C128" s="29"/>
      <c r="D128" s="29"/>
      <c r="E128" s="29"/>
      <c r="F128" s="30"/>
      <c r="G128" s="30"/>
      <c r="H128" s="30"/>
      <c r="I128" s="30"/>
      <c r="J128" s="30"/>
      <c r="K128" s="30"/>
      <c r="L128" s="30"/>
    </row>
    <row r="129" spans="1:12" ht="12.75">
      <c r="A129" s="29"/>
      <c r="B129" s="29"/>
      <c r="C129" s="29"/>
      <c r="D129" s="29"/>
      <c r="E129" s="29"/>
      <c r="F129" s="30"/>
      <c r="H129" s="30"/>
      <c r="I129" s="30"/>
      <c r="J129" s="30"/>
      <c r="K129" s="30"/>
      <c r="L129" s="30"/>
    </row>
    <row r="130" spans="1:12" ht="12.75">
      <c r="A130" s="29"/>
      <c r="B130" s="29"/>
      <c r="C130" s="29"/>
      <c r="D130" s="29"/>
      <c r="E130" s="29"/>
      <c r="F130" s="30"/>
      <c r="G130" s="30"/>
      <c r="H130" s="30"/>
      <c r="I130" s="30"/>
      <c r="J130" s="30"/>
      <c r="K130" s="30"/>
      <c r="L130" s="30"/>
    </row>
    <row r="131" spans="1:12" ht="12.75">
      <c r="A131" s="29"/>
      <c r="B131" s="29"/>
      <c r="C131" s="29"/>
      <c r="D131" s="29"/>
      <c r="E131" s="29"/>
      <c r="F131" s="30"/>
      <c r="H131" s="30"/>
      <c r="I131" s="30"/>
      <c r="J131" s="30"/>
      <c r="K131" s="30"/>
      <c r="L131" s="30"/>
    </row>
    <row r="132" spans="1:12" ht="12.75">
      <c r="A132" s="29"/>
      <c r="B132" s="29"/>
      <c r="C132" s="29"/>
      <c r="D132" s="29"/>
      <c r="E132" s="29"/>
      <c r="F132" s="30"/>
      <c r="G132" s="89"/>
      <c r="H132" s="30"/>
      <c r="I132" s="30"/>
      <c r="J132" s="30"/>
      <c r="K132" s="30"/>
      <c r="L132" s="30"/>
    </row>
    <row r="133" spans="1:12" ht="12.75">
      <c r="A133" s="29"/>
      <c r="B133" s="29"/>
      <c r="C133" s="29"/>
      <c r="D133" s="29"/>
      <c r="E133" s="29"/>
      <c r="F133" s="30"/>
      <c r="G133" s="89">
        <v>3</v>
      </c>
      <c r="H133" s="30"/>
      <c r="I133" s="30"/>
      <c r="J133" s="30"/>
      <c r="K133" s="30"/>
      <c r="L133" s="30"/>
    </row>
    <row r="134" spans="1:12" ht="12.75">
      <c r="A134" s="29"/>
      <c r="B134" s="29"/>
      <c r="C134" s="29"/>
      <c r="D134" s="29"/>
      <c r="E134" s="29"/>
      <c r="F134" s="30"/>
      <c r="G134" s="30"/>
      <c r="H134" s="30"/>
      <c r="I134" s="30"/>
      <c r="J134" s="30"/>
      <c r="K134" s="30"/>
      <c r="L134" s="30"/>
    </row>
    <row r="136" spans="1:12" ht="12.75">
      <c r="A136" s="269" t="s">
        <v>34</v>
      </c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</row>
    <row r="137" spans="1:12" ht="12.75">
      <c r="A137" s="246" t="s">
        <v>30</v>
      </c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</row>
    <row r="138" spans="1:12" ht="13.5" thickBot="1">
      <c r="A138" s="271" t="s">
        <v>511</v>
      </c>
      <c r="B138" s="27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</row>
    <row r="139" spans="1:12" ht="13.5" thickBot="1">
      <c r="A139" s="246" t="s">
        <v>11</v>
      </c>
      <c r="B139" s="246"/>
      <c r="C139" s="280" t="s">
        <v>43</v>
      </c>
      <c r="D139" s="281"/>
      <c r="E139" s="281"/>
      <c r="F139" s="281"/>
      <c r="G139" s="281"/>
      <c r="H139" s="281"/>
      <c r="I139" s="281"/>
      <c r="J139" s="281"/>
      <c r="K139" s="281"/>
      <c r="L139" s="282"/>
    </row>
    <row r="140" spans="1:12" ht="12.75">
      <c r="A140" s="246" t="s">
        <v>12</v>
      </c>
      <c r="B140" s="246"/>
      <c r="C140" s="247" t="s">
        <v>54</v>
      </c>
      <c r="D140" s="248"/>
      <c r="E140" s="248"/>
      <c r="F140" s="248"/>
      <c r="G140" s="248"/>
      <c r="H140" s="248"/>
      <c r="I140" s="248"/>
      <c r="J140" s="248"/>
      <c r="K140" s="248"/>
      <c r="L140" s="249"/>
    </row>
    <row r="141" spans="1:12" ht="13.5" thickBot="1">
      <c r="A141" s="23"/>
      <c r="B141" s="23"/>
      <c r="C141" s="283"/>
      <c r="D141" s="284"/>
      <c r="E141" s="284"/>
      <c r="F141" s="284"/>
      <c r="G141" s="284"/>
      <c r="H141" s="284"/>
      <c r="I141" s="284"/>
      <c r="J141" s="284"/>
      <c r="K141" s="284"/>
      <c r="L141" s="285"/>
    </row>
    <row r="142" spans="1:12" ht="12.75">
      <c r="A142" s="294" t="s">
        <v>13</v>
      </c>
      <c r="B142" s="295"/>
      <c r="C142" s="295"/>
      <c r="D142" s="295"/>
      <c r="E142" s="296" t="s">
        <v>14</v>
      </c>
      <c r="F142" s="296"/>
      <c r="G142" s="296"/>
      <c r="H142" s="296"/>
      <c r="I142" s="297" t="s">
        <v>15</v>
      </c>
      <c r="J142" s="297"/>
      <c r="K142" s="297"/>
      <c r="L142" s="298"/>
    </row>
    <row r="143" spans="1:12" ht="12.75">
      <c r="A143" s="262" t="s">
        <v>483</v>
      </c>
      <c r="B143" s="263"/>
      <c r="C143" s="263"/>
      <c r="D143" s="264"/>
      <c r="E143" s="299"/>
      <c r="F143" s="299"/>
      <c r="G143" s="299"/>
      <c r="H143" s="299"/>
      <c r="I143" s="299"/>
      <c r="J143" s="299"/>
      <c r="K143" s="299"/>
      <c r="L143" s="300"/>
    </row>
    <row r="144" spans="1:12" ht="12.75">
      <c r="A144" s="290" t="s">
        <v>31</v>
      </c>
      <c r="B144" s="216"/>
      <c r="C144" s="216"/>
      <c r="D144" s="216"/>
      <c r="E144" s="102"/>
      <c r="F144" s="102"/>
      <c r="G144" s="102"/>
      <c r="H144" s="4">
        <v>2018</v>
      </c>
      <c r="I144" s="4">
        <v>2019</v>
      </c>
      <c r="J144" s="4">
        <v>2020</v>
      </c>
      <c r="K144" s="4">
        <v>2021</v>
      </c>
      <c r="L144" s="95" t="s">
        <v>16</v>
      </c>
    </row>
    <row r="145" spans="1:12" ht="12.75">
      <c r="A145" s="291" t="s">
        <v>17</v>
      </c>
      <c r="B145" s="292"/>
      <c r="C145" s="292"/>
      <c r="D145" s="128"/>
      <c r="E145" s="128"/>
      <c r="F145" s="128"/>
      <c r="G145" s="128"/>
      <c r="H145" s="105">
        <f>H150+H154</f>
        <v>15000</v>
      </c>
      <c r="I145" s="105">
        <f>I150+I154</f>
        <v>16800</v>
      </c>
      <c r="J145" s="105">
        <f>J150+J154</f>
        <v>18816</v>
      </c>
      <c r="K145" s="105">
        <f>K150+K154</f>
        <v>21073.92</v>
      </c>
      <c r="L145" s="107">
        <f>SUM(H145:K145)</f>
        <v>71689.92</v>
      </c>
    </row>
    <row r="146" spans="1:12" ht="13.5" thickBot="1">
      <c r="A146" s="135"/>
      <c r="B146" s="136"/>
      <c r="C146" s="293"/>
      <c r="D146" s="293"/>
      <c r="E146" s="293"/>
      <c r="F146" s="137"/>
      <c r="G146" s="137"/>
      <c r="H146" s="136"/>
      <c r="I146" s="136"/>
      <c r="J146" s="136"/>
      <c r="K146" s="136"/>
      <c r="L146" s="138"/>
    </row>
    <row r="147" spans="1:12" ht="25.5" customHeight="1">
      <c r="A147" s="213" t="s">
        <v>18</v>
      </c>
      <c r="B147" s="215" t="s">
        <v>27</v>
      </c>
      <c r="C147" s="215"/>
      <c r="D147" s="215"/>
      <c r="E147" s="215"/>
      <c r="F147" s="215" t="s">
        <v>19</v>
      </c>
      <c r="G147" s="218" t="s">
        <v>20</v>
      </c>
      <c r="H147" s="209">
        <v>2018</v>
      </c>
      <c r="I147" s="209">
        <v>2019</v>
      </c>
      <c r="J147" s="209">
        <v>2020</v>
      </c>
      <c r="K147" s="209">
        <v>2021</v>
      </c>
      <c r="L147" s="211" t="s">
        <v>21</v>
      </c>
    </row>
    <row r="148" spans="1:12" ht="12.75">
      <c r="A148" s="214"/>
      <c r="B148" s="216"/>
      <c r="C148" s="216"/>
      <c r="D148" s="216"/>
      <c r="E148" s="216"/>
      <c r="F148" s="217"/>
      <c r="G148" s="219"/>
      <c r="H148" s="220"/>
      <c r="I148" s="210"/>
      <c r="J148" s="210"/>
      <c r="K148" s="210"/>
      <c r="L148" s="212"/>
    </row>
    <row r="149" spans="1:12" ht="25.5">
      <c r="A149" s="93" t="s">
        <v>172</v>
      </c>
      <c r="B149" s="34" t="s">
        <v>22</v>
      </c>
      <c r="C149" s="208" t="s">
        <v>290</v>
      </c>
      <c r="D149" s="208"/>
      <c r="E149" s="208"/>
      <c r="F149" s="90"/>
      <c r="G149" s="90" t="s">
        <v>23</v>
      </c>
      <c r="H149" s="60">
        <v>1</v>
      </c>
      <c r="I149" s="60">
        <v>1</v>
      </c>
      <c r="J149" s="60">
        <v>1</v>
      </c>
      <c r="K149" s="60">
        <v>1</v>
      </c>
      <c r="L149" s="56">
        <f>SUM(H149:K149)</f>
        <v>4</v>
      </c>
    </row>
    <row r="150" spans="1:12" ht="13.5" customHeight="1">
      <c r="A150" s="94"/>
      <c r="B150" s="33" t="s">
        <v>25</v>
      </c>
      <c r="C150" s="236" t="s">
        <v>39</v>
      </c>
      <c r="D150" s="236"/>
      <c r="E150" s="236"/>
      <c r="F150" s="90"/>
      <c r="G150" s="90" t="s">
        <v>24</v>
      </c>
      <c r="H150" s="91">
        <v>10000</v>
      </c>
      <c r="I150" s="91">
        <v>11800</v>
      </c>
      <c r="J150" s="91">
        <v>14816</v>
      </c>
      <c r="K150" s="91">
        <v>16073.92</v>
      </c>
      <c r="L150" s="95">
        <f>SUM(H150:K150)</f>
        <v>52689.92</v>
      </c>
    </row>
    <row r="151" spans="1:12" ht="12.75">
      <c r="A151" s="94"/>
      <c r="B151" s="34" t="s">
        <v>28</v>
      </c>
      <c r="C151" s="236" t="s">
        <v>50</v>
      </c>
      <c r="D151" s="236"/>
      <c r="E151" s="236"/>
      <c r="F151" s="90"/>
      <c r="G151" s="90"/>
      <c r="H151" s="91"/>
      <c r="I151" s="91"/>
      <c r="J151" s="91"/>
      <c r="K151" s="91"/>
      <c r="L151" s="95"/>
    </row>
    <row r="152" spans="1:12" ht="12.75">
      <c r="A152" s="94"/>
      <c r="B152" s="33" t="s">
        <v>29</v>
      </c>
      <c r="C152" s="349" t="s">
        <v>51</v>
      </c>
      <c r="D152" s="349"/>
      <c r="E152" s="349"/>
      <c r="F152" s="90"/>
      <c r="G152" s="8"/>
      <c r="H152" s="92"/>
      <c r="I152" s="92"/>
      <c r="J152" s="92"/>
      <c r="K152" s="92"/>
      <c r="L152" s="96"/>
    </row>
    <row r="153" spans="1:12" ht="25.5">
      <c r="A153" s="93" t="s">
        <v>173</v>
      </c>
      <c r="B153" s="34" t="s">
        <v>22</v>
      </c>
      <c r="C153" s="208" t="s">
        <v>291</v>
      </c>
      <c r="D153" s="208"/>
      <c r="E153" s="208"/>
      <c r="F153" s="90"/>
      <c r="G153" s="90" t="s">
        <v>23</v>
      </c>
      <c r="H153" s="60">
        <v>1</v>
      </c>
      <c r="I153" s="60">
        <v>1</v>
      </c>
      <c r="J153" s="60">
        <v>1</v>
      </c>
      <c r="K153" s="60">
        <v>1</v>
      </c>
      <c r="L153" s="56">
        <f>SUM(H153:K153)</f>
        <v>4</v>
      </c>
    </row>
    <row r="154" spans="1:12" ht="12.75">
      <c r="A154" s="94"/>
      <c r="B154" s="33" t="s">
        <v>25</v>
      </c>
      <c r="C154" s="236" t="s">
        <v>41</v>
      </c>
      <c r="D154" s="236"/>
      <c r="E154" s="236"/>
      <c r="F154" s="90"/>
      <c r="G154" s="90" t="s">
        <v>24</v>
      </c>
      <c r="H154" s="91">
        <v>5000</v>
      </c>
      <c r="I154" s="91">
        <v>5000</v>
      </c>
      <c r="J154" s="91">
        <v>4000</v>
      </c>
      <c r="K154" s="91">
        <v>5000</v>
      </c>
      <c r="L154" s="95">
        <f>SUM(H154:K154)</f>
        <v>19000</v>
      </c>
    </row>
    <row r="155" spans="1:12" ht="12.75">
      <c r="A155" s="94"/>
      <c r="B155" s="34" t="s">
        <v>28</v>
      </c>
      <c r="C155" s="236" t="s">
        <v>50</v>
      </c>
      <c r="D155" s="236"/>
      <c r="E155" s="236"/>
      <c r="F155" s="90"/>
      <c r="G155" s="90"/>
      <c r="H155" s="91"/>
      <c r="I155" s="91"/>
      <c r="J155" s="91"/>
      <c r="K155" s="91"/>
      <c r="L155" s="95"/>
    </row>
    <row r="156" spans="1:12" ht="12.75">
      <c r="A156" s="94"/>
      <c r="B156" s="33" t="s">
        <v>29</v>
      </c>
      <c r="C156" s="349" t="s">
        <v>51</v>
      </c>
      <c r="D156" s="349"/>
      <c r="E156" s="349"/>
      <c r="F156" s="90"/>
      <c r="G156" s="8"/>
      <c r="H156" s="92"/>
      <c r="I156" s="92"/>
      <c r="J156" s="92"/>
      <c r="K156" s="92"/>
      <c r="L156" s="96"/>
    </row>
    <row r="157" spans="1:12" ht="25.5">
      <c r="A157" s="93"/>
      <c r="B157" s="34" t="s">
        <v>22</v>
      </c>
      <c r="C157" s="238"/>
      <c r="D157" s="238"/>
      <c r="E157" s="238"/>
      <c r="F157" s="90"/>
      <c r="G157" s="90" t="s">
        <v>23</v>
      </c>
      <c r="H157" s="60"/>
      <c r="I157" s="60"/>
      <c r="J157" s="60"/>
      <c r="K157" s="60"/>
      <c r="L157" s="56"/>
    </row>
    <row r="158" spans="1:12" ht="12.75">
      <c r="A158" s="94"/>
      <c r="B158" s="33" t="s">
        <v>25</v>
      </c>
      <c r="C158" s="236"/>
      <c r="D158" s="236"/>
      <c r="E158" s="236"/>
      <c r="F158" s="90"/>
      <c r="G158" s="90" t="s">
        <v>24</v>
      </c>
      <c r="H158" s="91"/>
      <c r="I158" s="91"/>
      <c r="J158" s="91"/>
      <c r="K158" s="91"/>
      <c r="L158" s="95"/>
    </row>
    <row r="159" spans="1:12" ht="12.75">
      <c r="A159" s="94"/>
      <c r="B159" s="34" t="s">
        <v>28</v>
      </c>
      <c r="C159" s="236"/>
      <c r="D159" s="236"/>
      <c r="E159" s="236"/>
      <c r="F159" s="90"/>
      <c r="G159" s="90"/>
      <c r="H159" s="91"/>
      <c r="I159" s="91"/>
      <c r="J159" s="91"/>
      <c r="K159" s="91"/>
      <c r="L159" s="95"/>
    </row>
    <row r="160" spans="1:12" ht="12.75">
      <c r="A160" s="94"/>
      <c r="B160" s="33" t="s">
        <v>29</v>
      </c>
      <c r="C160" s="237"/>
      <c r="D160" s="237"/>
      <c r="E160" s="237"/>
      <c r="F160" s="90"/>
      <c r="G160" s="8"/>
      <c r="H160" s="92"/>
      <c r="I160" s="92"/>
      <c r="J160" s="92"/>
      <c r="K160" s="92"/>
      <c r="L160" s="96"/>
    </row>
    <row r="161" spans="1:12" ht="25.5">
      <c r="A161" s="93"/>
      <c r="B161" s="34" t="s">
        <v>22</v>
      </c>
      <c r="C161" s="238"/>
      <c r="D161" s="238"/>
      <c r="E161" s="238"/>
      <c r="F161" s="90"/>
      <c r="G161" s="90" t="s">
        <v>23</v>
      </c>
      <c r="H161" s="60"/>
      <c r="I161" s="60"/>
      <c r="J161" s="60"/>
      <c r="K161" s="60"/>
      <c r="L161" s="56"/>
    </row>
    <row r="162" spans="1:12" ht="12.75">
      <c r="A162" s="94"/>
      <c r="B162" s="33" t="s">
        <v>25</v>
      </c>
      <c r="C162" s="236"/>
      <c r="D162" s="236"/>
      <c r="E162" s="236"/>
      <c r="F162" s="90"/>
      <c r="G162" s="90" t="s">
        <v>24</v>
      </c>
      <c r="H162" s="91"/>
      <c r="I162" s="91"/>
      <c r="J162" s="91"/>
      <c r="K162" s="91"/>
      <c r="L162" s="95"/>
    </row>
    <row r="163" spans="1:12" ht="12.75">
      <c r="A163" s="94"/>
      <c r="B163" s="34" t="s">
        <v>28</v>
      </c>
      <c r="C163" s="236"/>
      <c r="D163" s="236"/>
      <c r="E163" s="236"/>
      <c r="F163" s="90"/>
      <c r="G163" s="90"/>
      <c r="H163" s="91"/>
      <c r="I163" s="91"/>
      <c r="J163" s="91"/>
      <c r="K163" s="91"/>
      <c r="L163" s="95"/>
    </row>
    <row r="164" spans="1:12" ht="12.75">
      <c r="A164" s="94"/>
      <c r="B164" s="33" t="s">
        <v>29</v>
      </c>
      <c r="C164" s="237"/>
      <c r="D164" s="237"/>
      <c r="E164" s="237"/>
      <c r="F164" s="90"/>
      <c r="G164" s="8"/>
      <c r="H164" s="92"/>
      <c r="I164" s="92"/>
      <c r="J164" s="92"/>
      <c r="K164" s="92"/>
      <c r="L164" s="96"/>
    </row>
    <row r="165" spans="1:12" ht="25.5">
      <c r="A165" s="93"/>
      <c r="B165" s="34" t="s">
        <v>22</v>
      </c>
      <c r="C165" s="238"/>
      <c r="D165" s="238"/>
      <c r="E165" s="238"/>
      <c r="F165" s="90"/>
      <c r="G165" s="90" t="s">
        <v>23</v>
      </c>
      <c r="H165" s="60"/>
      <c r="I165" s="60"/>
      <c r="J165" s="60"/>
      <c r="K165" s="60"/>
      <c r="L165" s="56"/>
    </row>
    <row r="166" spans="1:12" ht="12.75">
      <c r="A166" s="94"/>
      <c r="B166" s="33" t="s">
        <v>25</v>
      </c>
      <c r="C166" s="236"/>
      <c r="D166" s="236"/>
      <c r="E166" s="236"/>
      <c r="F166" s="90"/>
      <c r="G166" s="90" t="s">
        <v>24</v>
      </c>
      <c r="H166" s="91"/>
      <c r="I166" s="91"/>
      <c r="J166" s="91"/>
      <c r="K166" s="91"/>
      <c r="L166" s="95"/>
    </row>
    <row r="167" spans="1:12" ht="12.75">
      <c r="A167" s="94"/>
      <c r="B167" s="34" t="s">
        <v>28</v>
      </c>
      <c r="C167" s="236"/>
      <c r="D167" s="236"/>
      <c r="E167" s="236"/>
      <c r="F167" s="90"/>
      <c r="G167" s="90"/>
      <c r="H167" s="91"/>
      <c r="I167" s="91"/>
      <c r="J167" s="91"/>
      <c r="K167" s="91"/>
      <c r="L167" s="95"/>
    </row>
    <row r="168" spans="1:12" ht="12.75">
      <c r="A168" s="94"/>
      <c r="B168" s="33" t="s">
        <v>29</v>
      </c>
      <c r="C168" s="237"/>
      <c r="D168" s="237"/>
      <c r="E168" s="237"/>
      <c r="F168" s="90"/>
      <c r="G168" s="8"/>
      <c r="H168" s="92"/>
      <c r="I168" s="92"/>
      <c r="J168" s="92"/>
      <c r="K168" s="92"/>
      <c r="L168" s="96"/>
    </row>
    <row r="169" spans="1:12" ht="25.5">
      <c r="A169" s="93"/>
      <c r="B169" s="34" t="s">
        <v>22</v>
      </c>
      <c r="C169" s="238"/>
      <c r="D169" s="238"/>
      <c r="E169" s="238"/>
      <c r="F169" s="90"/>
      <c r="G169" s="90" t="s">
        <v>23</v>
      </c>
      <c r="H169" s="60"/>
      <c r="I169" s="60"/>
      <c r="J169" s="60"/>
      <c r="K169" s="60"/>
      <c r="L169" s="56"/>
    </row>
    <row r="170" spans="1:12" ht="12.75">
      <c r="A170" s="94"/>
      <c r="B170" s="33" t="s">
        <v>25</v>
      </c>
      <c r="C170" s="236"/>
      <c r="D170" s="236"/>
      <c r="E170" s="236"/>
      <c r="F170" s="90"/>
      <c r="G170" s="90" t="s">
        <v>24</v>
      </c>
      <c r="H170" s="91"/>
      <c r="I170" s="91"/>
      <c r="J170" s="91"/>
      <c r="K170" s="91"/>
      <c r="L170" s="95"/>
    </row>
    <row r="171" spans="1:12" ht="12.75">
      <c r="A171" s="94"/>
      <c r="B171" s="34" t="s">
        <v>28</v>
      </c>
      <c r="C171" s="236"/>
      <c r="D171" s="236"/>
      <c r="E171" s="236"/>
      <c r="F171" s="90"/>
      <c r="G171" s="90"/>
      <c r="H171" s="91"/>
      <c r="I171" s="91"/>
      <c r="J171" s="91"/>
      <c r="K171" s="91"/>
      <c r="L171" s="95"/>
    </row>
    <row r="172" spans="1:12" ht="13.5" thickBot="1">
      <c r="A172" s="97"/>
      <c r="B172" s="16" t="s">
        <v>29</v>
      </c>
      <c r="C172" s="239"/>
      <c r="D172" s="239"/>
      <c r="E172" s="239"/>
      <c r="F172" s="98"/>
      <c r="G172" s="99"/>
      <c r="H172" s="100"/>
      <c r="I172" s="100"/>
      <c r="J172" s="100"/>
      <c r="K172" s="100"/>
      <c r="L172" s="101"/>
    </row>
    <row r="173" spans="1:12" ht="13.5" thickBot="1">
      <c r="A173" s="286" t="s">
        <v>26</v>
      </c>
      <c r="B173" s="287"/>
      <c r="C173" s="287"/>
      <c r="D173" s="287"/>
      <c r="E173" s="287"/>
      <c r="F173" s="288"/>
      <c r="G173" s="288"/>
      <c r="H173" s="288"/>
      <c r="I173" s="288"/>
      <c r="J173" s="288"/>
      <c r="K173" s="288"/>
      <c r="L173" s="289"/>
    </row>
    <row r="174" spans="1:12" ht="12.75">
      <c r="A174" s="29"/>
      <c r="B174" s="29"/>
      <c r="C174" s="29"/>
      <c r="D174" s="29"/>
      <c r="E174" s="29"/>
      <c r="F174" s="30"/>
      <c r="G174" s="30"/>
      <c r="H174" s="30"/>
      <c r="I174" s="30"/>
      <c r="J174" s="30"/>
      <c r="K174" s="30"/>
      <c r="L174" s="30"/>
    </row>
    <row r="175" spans="1:12" ht="12.75">
      <c r="A175" s="29"/>
      <c r="B175" s="29"/>
      <c r="C175" s="29"/>
      <c r="D175" s="29"/>
      <c r="E175" s="29"/>
      <c r="F175" s="30"/>
      <c r="H175" s="30"/>
      <c r="I175" s="30"/>
      <c r="J175" s="30"/>
      <c r="K175" s="30"/>
      <c r="L175" s="30"/>
    </row>
    <row r="176" spans="1:12" ht="12.75">
      <c r="A176" s="29"/>
      <c r="B176" s="29"/>
      <c r="C176" s="29"/>
      <c r="D176" s="29"/>
      <c r="E176" s="29"/>
      <c r="F176" s="30"/>
      <c r="G176" s="89">
        <v>4</v>
      </c>
      <c r="H176" s="30"/>
      <c r="I176" s="30"/>
      <c r="J176" s="30"/>
      <c r="K176" s="30"/>
      <c r="L176" s="30"/>
    </row>
    <row r="177" ht="12.75">
      <c r="G177" s="89"/>
    </row>
    <row r="179" spans="1:12" ht="12.75">
      <c r="A179" s="269" t="s">
        <v>34</v>
      </c>
      <c r="B179" s="270"/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</row>
    <row r="180" spans="1:12" ht="12.75">
      <c r="A180" s="246" t="s">
        <v>30</v>
      </c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</row>
    <row r="181" spans="1:12" ht="13.5" thickBot="1">
      <c r="A181" s="308" t="s">
        <v>489</v>
      </c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</row>
    <row r="182" spans="1:12" ht="13.5" thickBot="1">
      <c r="A182" s="246" t="s">
        <v>11</v>
      </c>
      <c r="B182" s="246"/>
      <c r="C182" s="280" t="s">
        <v>43</v>
      </c>
      <c r="D182" s="281"/>
      <c r="E182" s="281"/>
      <c r="F182" s="281"/>
      <c r="G182" s="281"/>
      <c r="H182" s="281"/>
      <c r="I182" s="281"/>
      <c r="J182" s="281"/>
      <c r="K182" s="281"/>
      <c r="L182" s="282"/>
    </row>
    <row r="183" spans="1:12" ht="12.75">
      <c r="A183" s="246" t="s">
        <v>12</v>
      </c>
      <c r="B183" s="246"/>
      <c r="C183" s="247" t="s">
        <v>54</v>
      </c>
      <c r="D183" s="248"/>
      <c r="E183" s="248"/>
      <c r="F183" s="248"/>
      <c r="G183" s="248"/>
      <c r="H183" s="248"/>
      <c r="I183" s="248"/>
      <c r="J183" s="248"/>
      <c r="K183" s="248"/>
      <c r="L183" s="249"/>
    </row>
    <row r="184" spans="1:12" ht="13.5" thickBot="1">
      <c r="A184" s="1"/>
      <c r="B184" s="1"/>
      <c r="C184" s="283"/>
      <c r="D184" s="284"/>
      <c r="E184" s="284"/>
      <c r="F184" s="284"/>
      <c r="G184" s="284"/>
      <c r="H184" s="284"/>
      <c r="I184" s="284"/>
      <c r="J184" s="284"/>
      <c r="K184" s="284"/>
      <c r="L184" s="285"/>
    </row>
    <row r="185" spans="1:12" ht="12.75">
      <c r="A185" s="294" t="s">
        <v>13</v>
      </c>
      <c r="B185" s="295"/>
      <c r="C185" s="295"/>
      <c r="D185" s="295"/>
      <c r="E185" s="296" t="s">
        <v>14</v>
      </c>
      <c r="F185" s="296"/>
      <c r="G185" s="296"/>
      <c r="H185" s="296"/>
      <c r="I185" s="297" t="s">
        <v>15</v>
      </c>
      <c r="J185" s="297"/>
      <c r="K185" s="297"/>
      <c r="L185" s="298"/>
    </row>
    <row r="186" spans="1:12" ht="12.75">
      <c r="A186" s="262" t="s">
        <v>483</v>
      </c>
      <c r="B186" s="263"/>
      <c r="C186" s="263"/>
      <c r="D186" s="264"/>
      <c r="E186" s="299"/>
      <c r="F186" s="299"/>
      <c r="G186" s="299"/>
      <c r="H186" s="299"/>
      <c r="I186" s="299"/>
      <c r="J186" s="299"/>
      <c r="K186" s="299"/>
      <c r="L186" s="300"/>
    </row>
    <row r="187" spans="1:12" ht="12.75">
      <c r="A187" s="290" t="s">
        <v>31</v>
      </c>
      <c r="B187" s="216"/>
      <c r="C187" s="216"/>
      <c r="D187" s="216"/>
      <c r="E187" s="102"/>
      <c r="F187" s="102"/>
      <c r="G187" s="102"/>
      <c r="H187" s="4">
        <v>2018</v>
      </c>
      <c r="I187" s="4">
        <v>2019</v>
      </c>
      <c r="J187" s="4">
        <v>2020</v>
      </c>
      <c r="K187" s="4">
        <v>2021</v>
      </c>
      <c r="L187" s="95" t="s">
        <v>16</v>
      </c>
    </row>
    <row r="188" spans="1:12" ht="12.75">
      <c r="A188" s="291" t="s">
        <v>17</v>
      </c>
      <c r="B188" s="292"/>
      <c r="C188" s="292"/>
      <c r="D188" s="128"/>
      <c r="E188" s="128"/>
      <c r="F188" s="128"/>
      <c r="G188" s="128"/>
      <c r="H188" s="105">
        <f>H193+H197</f>
        <v>25000</v>
      </c>
      <c r="I188" s="105">
        <f>I193+I197</f>
        <v>28000</v>
      </c>
      <c r="J188" s="105">
        <f>J193+J197</f>
        <v>31360</v>
      </c>
      <c r="K188" s="105">
        <f>K193+K197</f>
        <v>35123.2</v>
      </c>
      <c r="L188" s="107">
        <f>SUM(H188:K188)</f>
        <v>119483.2</v>
      </c>
    </row>
    <row r="189" spans="1:12" ht="13.5" thickBot="1">
      <c r="A189" s="135"/>
      <c r="B189" s="136"/>
      <c r="C189" s="293"/>
      <c r="D189" s="293"/>
      <c r="E189" s="293"/>
      <c r="F189" s="137"/>
      <c r="G189" s="137"/>
      <c r="H189" s="136"/>
      <c r="I189" s="136"/>
      <c r="J189" s="136"/>
      <c r="K189" s="136"/>
      <c r="L189" s="138"/>
    </row>
    <row r="190" spans="1:12" ht="12.75">
      <c r="A190" s="320" t="s">
        <v>18</v>
      </c>
      <c r="B190" s="321" t="s">
        <v>27</v>
      </c>
      <c r="C190" s="321"/>
      <c r="D190" s="321"/>
      <c r="E190" s="321"/>
      <c r="F190" s="321" t="s">
        <v>19</v>
      </c>
      <c r="G190" s="322" t="s">
        <v>20</v>
      </c>
      <c r="H190" s="318">
        <v>2018</v>
      </c>
      <c r="I190" s="318">
        <v>2019</v>
      </c>
      <c r="J190" s="318">
        <v>2020</v>
      </c>
      <c r="K190" s="318">
        <v>2021</v>
      </c>
      <c r="L190" s="319" t="s">
        <v>21</v>
      </c>
    </row>
    <row r="191" spans="1:12" ht="12.75">
      <c r="A191" s="214"/>
      <c r="B191" s="216"/>
      <c r="C191" s="216"/>
      <c r="D191" s="216"/>
      <c r="E191" s="216"/>
      <c r="F191" s="217"/>
      <c r="G191" s="219"/>
      <c r="H191" s="220"/>
      <c r="I191" s="210"/>
      <c r="J191" s="210"/>
      <c r="K191" s="210"/>
      <c r="L191" s="212"/>
    </row>
    <row r="192" spans="1:12" ht="25.5">
      <c r="A192" s="93" t="s">
        <v>172</v>
      </c>
      <c r="B192" s="34" t="s">
        <v>22</v>
      </c>
      <c r="C192" s="208" t="s">
        <v>292</v>
      </c>
      <c r="D192" s="208"/>
      <c r="E192" s="208"/>
      <c r="F192" s="90"/>
      <c r="G192" s="90" t="s">
        <v>23</v>
      </c>
      <c r="H192" s="60">
        <v>1</v>
      </c>
      <c r="I192" s="60">
        <v>1</v>
      </c>
      <c r="J192" s="60">
        <v>1</v>
      </c>
      <c r="K192" s="60">
        <v>1</v>
      </c>
      <c r="L192" s="56">
        <f>SUM(H192:K192)</f>
        <v>4</v>
      </c>
    </row>
    <row r="193" spans="1:12" ht="12.75">
      <c r="A193" s="94"/>
      <c r="B193" s="33" t="s">
        <v>25</v>
      </c>
      <c r="C193" s="201" t="s">
        <v>39</v>
      </c>
      <c r="D193" s="201"/>
      <c r="E193" s="201"/>
      <c r="F193" s="90"/>
      <c r="G193" s="90" t="s">
        <v>24</v>
      </c>
      <c r="H193" s="91">
        <v>20000</v>
      </c>
      <c r="I193" s="91">
        <v>23000</v>
      </c>
      <c r="J193" s="91">
        <v>26360</v>
      </c>
      <c r="K193" s="91">
        <v>30123.2</v>
      </c>
      <c r="L193" s="95">
        <f>SUM(H193:K193)</f>
        <v>99483.2</v>
      </c>
    </row>
    <row r="194" spans="1:12" ht="12.75">
      <c r="A194" s="94"/>
      <c r="B194" s="34" t="s">
        <v>28</v>
      </c>
      <c r="C194" s="201" t="s">
        <v>55</v>
      </c>
      <c r="D194" s="201"/>
      <c r="E194" s="201"/>
      <c r="F194" s="90"/>
      <c r="G194" s="90"/>
      <c r="H194" s="91"/>
      <c r="I194" s="91"/>
      <c r="J194" s="91"/>
      <c r="K194" s="91"/>
      <c r="L194" s="95"/>
    </row>
    <row r="195" spans="1:12" ht="12.75">
      <c r="A195" s="94"/>
      <c r="B195" s="33" t="s">
        <v>29</v>
      </c>
      <c r="C195" s="207" t="s">
        <v>56</v>
      </c>
      <c r="D195" s="207"/>
      <c r="E195" s="207"/>
      <c r="F195" s="90"/>
      <c r="G195" s="8"/>
      <c r="H195" s="92"/>
      <c r="I195" s="92"/>
      <c r="J195" s="92"/>
      <c r="K195" s="92"/>
      <c r="L195" s="96"/>
    </row>
    <row r="196" spans="1:12" ht="25.5">
      <c r="A196" s="93" t="s">
        <v>173</v>
      </c>
      <c r="B196" s="34" t="s">
        <v>22</v>
      </c>
      <c r="C196" s="208" t="s">
        <v>293</v>
      </c>
      <c r="D196" s="208"/>
      <c r="E196" s="208"/>
      <c r="F196" s="90"/>
      <c r="G196" s="90" t="s">
        <v>23</v>
      </c>
      <c r="H196" s="60">
        <v>1</v>
      </c>
      <c r="I196" s="60">
        <v>1</v>
      </c>
      <c r="J196" s="60">
        <v>1</v>
      </c>
      <c r="K196" s="60">
        <v>1</v>
      </c>
      <c r="L196" s="56">
        <f>SUM(H196:K196)</f>
        <v>4</v>
      </c>
    </row>
    <row r="197" spans="1:12" ht="12.75">
      <c r="A197" s="94"/>
      <c r="B197" s="33" t="s">
        <v>25</v>
      </c>
      <c r="C197" s="236" t="s">
        <v>41</v>
      </c>
      <c r="D197" s="236"/>
      <c r="E197" s="236"/>
      <c r="F197" s="90"/>
      <c r="G197" s="90" t="s">
        <v>24</v>
      </c>
      <c r="H197" s="91">
        <v>5000</v>
      </c>
      <c r="I197" s="91">
        <v>5000</v>
      </c>
      <c r="J197" s="91">
        <v>5000</v>
      </c>
      <c r="K197" s="91">
        <v>5000</v>
      </c>
      <c r="L197" s="95">
        <f>SUM(H197:K197)</f>
        <v>20000</v>
      </c>
    </row>
    <row r="198" spans="1:12" ht="12.75">
      <c r="A198" s="94"/>
      <c r="B198" s="34" t="s">
        <v>28</v>
      </c>
      <c r="C198" s="236" t="s">
        <v>55</v>
      </c>
      <c r="D198" s="236"/>
      <c r="E198" s="236"/>
      <c r="F198" s="90"/>
      <c r="G198" s="90"/>
      <c r="H198" s="91"/>
      <c r="I198" s="91"/>
      <c r="J198" s="91"/>
      <c r="K198" s="91"/>
      <c r="L198" s="95"/>
    </row>
    <row r="199" spans="1:12" ht="12.75">
      <c r="A199" s="94"/>
      <c r="B199" s="33" t="s">
        <v>29</v>
      </c>
      <c r="C199" s="237" t="s">
        <v>56</v>
      </c>
      <c r="D199" s="237"/>
      <c r="E199" s="237"/>
      <c r="F199" s="90"/>
      <c r="G199" s="8"/>
      <c r="H199" s="92"/>
      <c r="I199" s="92"/>
      <c r="J199" s="92"/>
      <c r="K199" s="92"/>
      <c r="L199" s="96"/>
    </row>
    <row r="200" spans="1:12" ht="25.5">
      <c r="A200" s="93"/>
      <c r="B200" s="34" t="s">
        <v>22</v>
      </c>
      <c r="C200" s="238"/>
      <c r="D200" s="238"/>
      <c r="E200" s="238"/>
      <c r="F200" s="90"/>
      <c r="G200" s="90" t="s">
        <v>23</v>
      </c>
      <c r="H200" s="60"/>
      <c r="I200" s="60"/>
      <c r="J200" s="60"/>
      <c r="K200" s="60"/>
      <c r="L200" s="56"/>
    </row>
    <row r="201" spans="1:12" ht="12.75">
      <c r="A201" s="94"/>
      <c r="B201" s="33" t="s">
        <v>25</v>
      </c>
      <c r="C201" s="236"/>
      <c r="D201" s="236"/>
      <c r="E201" s="236"/>
      <c r="F201" s="90"/>
      <c r="G201" s="90" t="s">
        <v>24</v>
      </c>
      <c r="H201" s="91"/>
      <c r="I201" s="91"/>
      <c r="J201" s="91"/>
      <c r="K201" s="91"/>
      <c r="L201" s="95"/>
    </row>
    <row r="202" spans="1:12" ht="12.75">
      <c r="A202" s="94"/>
      <c r="B202" s="34" t="s">
        <v>28</v>
      </c>
      <c r="C202" s="236"/>
      <c r="D202" s="236"/>
      <c r="E202" s="236"/>
      <c r="F202" s="90"/>
      <c r="G202" s="90"/>
      <c r="H202" s="91"/>
      <c r="I202" s="91"/>
      <c r="J202" s="91"/>
      <c r="K202" s="91"/>
      <c r="L202" s="95"/>
    </row>
    <row r="203" spans="1:12" ht="12.75">
      <c r="A203" s="94"/>
      <c r="B203" s="33" t="s">
        <v>29</v>
      </c>
      <c r="C203" s="237"/>
      <c r="D203" s="237"/>
      <c r="E203" s="237"/>
      <c r="F203" s="90"/>
      <c r="G203" s="8"/>
      <c r="H203" s="92"/>
      <c r="I203" s="92"/>
      <c r="J203" s="92"/>
      <c r="K203" s="92"/>
      <c r="L203" s="96"/>
    </row>
    <row r="204" spans="1:12" ht="25.5">
      <c r="A204" s="93"/>
      <c r="B204" s="34" t="s">
        <v>22</v>
      </c>
      <c r="C204" s="238"/>
      <c r="D204" s="238"/>
      <c r="E204" s="238"/>
      <c r="F204" s="90"/>
      <c r="G204" s="90" t="s">
        <v>23</v>
      </c>
      <c r="H204" s="60"/>
      <c r="I204" s="60"/>
      <c r="J204" s="60"/>
      <c r="K204" s="60"/>
      <c r="L204" s="56"/>
    </row>
    <row r="205" spans="1:12" ht="12.75">
      <c r="A205" s="94"/>
      <c r="B205" s="33" t="s">
        <v>25</v>
      </c>
      <c r="C205" s="236"/>
      <c r="D205" s="236"/>
      <c r="E205" s="236"/>
      <c r="F205" s="90"/>
      <c r="G205" s="90" t="s">
        <v>24</v>
      </c>
      <c r="H205" s="91"/>
      <c r="I205" s="91"/>
      <c r="J205" s="91"/>
      <c r="K205" s="91"/>
      <c r="L205" s="95"/>
    </row>
    <row r="206" spans="1:12" ht="12.75">
      <c r="A206" s="94"/>
      <c r="B206" s="34" t="s">
        <v>28</v>
      </c>
      <c r="C206" s="236"/>
      <c r="D206" s="236"/>
      <c r="E206" s="236"/>
      <c r="F206" s="90"/>
      <c r="G206" s="90"/>
      <c r="H206" s="91"/>
      <c r="I206" s="91"/>
      <c r="J206" s="91"/>
      <c r="K206" s="91"/>
      <c r="L206" s="95"/>
    </row>
    <row r="207" spans="1:12" ht="12.75">
      <c r="A207" s="94"/>
      <c r="B207" s="33" t="s">
        <v>29</v>
      </c>
      <c r="C207" s="237"/>
      <c r="D207" s="237"/>
      <c r="E207" s="237"/>
      <c r="F207" s="90"/>
      <c r="G207" s="8"/>
      <c r="H207" s="92"/>
      <c r="I207" s="92"/>
      <c r="J207" s="92"/>
      <c r="K207" s="92"/>
      <c r="L207" s="96"/>
    </row>
    <row r="208" spans="1:12" ht="25.5">
      <c r="A208" s="93"/>
      <c r="B208" s="34" t="s">
        <v>22</v>
      </c>
      <c r="C208" s="238"/>
      <c r="D208" s="238"/>
      <c r="E208" s="238"/>
      <c r="F208" s="90"/>
      <c r="G208" s="90" t="s">
        <v>23</v>
      </c>
      <c r="H208" s="60"/>
      <c r="I208" s="60"/>
      <c r="J208" s="60"/>
      <c r="K208" s="60"/>
      <c r="L208" s="56"/>
    </row>
    <row r="209" spans="1:12" ht="12.75">
      <c r="A209" s="94"/>
      <c r="B209" s="33" t="s">
        <v>25</v>
      </c>
      <c r="C209" s="236"/>
      <c r="D209" s="236"/>
      <c r="E209" s="236"/>
      <c r="F209" s="90"/>
      <c r="G209" s="90" t="s">
        <v>24</v>
      </c>
      <c r="H209" s="91"/>
      <c r="I209" s="91"/>
      <c r="J209" s="91"/>
      <c r="K209" s="91"/>
      <c r="L209" s="95"/>
    </row>
    <row r="210" spans="1:12" ht="12.75">
      <c r="A210" s="94"/>
      <c r="B210" s="34" t="s">
        <v>28</v>
      </c>
      <c r="C210" s="236"/>
      <c r="D210" s="236"/>
      <c r="E210" s="236"/>
      <c r="F210" s="90"/>
      <c r="G210" s="90"/>
      <c r="H210" s="91"/>
      <c r="I210" s="91"/>
      <c r="J210" s="91"/>
      <c r="K210" s="91"/>
      <c r="L210" s="95"/>
    </row>
    <row r="211" spans="1:12" ht="12.75">
      <c r="A211" s="94"/>
      <c r="B211" s="33" t="s">
        <v>29</v>
      </c>
      <c r="C211" s="237"/>
      <c r="D211" s="237"/>
      <c r="E211" s="237"/>
      <c r="F211" s="90"/>
      <c r="G211" s="8"/>
      <c r="H211" s="92"/>
      <c r="I211" s="92"/>
      <c r="J211" s="92"/>
      <c r="K211" s="92"/>
      <c r="L211" s="96"/>
    </row>
    <row r="212" spans="1:12" ht="25.5">
      <c r="A212" s="93"/>
      <c r="B212" s="34" t="s">
        <v>22</v>
      </c>
      <c r="C212" s="238"/>
      <c r="D212" s="238"/>
      <c r="E212" s="238"/>
      <c r="F212" s="90"/>
      <c r="G212" s="90" t="s">
        <v>23</v>
      </c>
      <c r="H212" s="60"/>
      <c r="I212" s="60"/>
      <c r="J212" s="60"/>
      <c r="K212" s="60"/>
      <c r="L212" s="56"/>
    </row>
    <row r="213" spans="1:12" ht="12.75">
      <c r="A213" s="94"/>
      <c r="B213" s="33" t="s">
        <v>25</v>
      </c>
      <c r="C213" s="236"/>
      <c r="D213" s="236"/>
      <c r="E213" s="236"/>
      <c r="F213" s="90"/>
      <c r="G213" s="90" t="s">
        <v>24</v>
      </c>
      <c r="H213" s="91"/>
      <c r="I213" s="91"/>
      <c r="J213" s="91"/>
      <c r="K213" s="91"/>
      <c r="L213" s="95"/>
    </row>
    <row r="214" spans="1:12" ht="12.75">
      <c r="A214" s="94"/>
      <c r="B214" s="34" t="s">
        <v>28</v>
      </c>
      <c r="C214" s="236"/>
      <c r="D214" s="236"/>
      <c r="E214" s="236"/>
      <c r="F214" s="90"/>
      <c r="G214" s="90"/>
      <c r="H214" s="91"/>
      <c r="I214" s="91"/>
      <c r="J214" s="91"/>
      <c r="K214" s="91"/>
      <c r="L214" s="95"/>
    </row>
    <row r="215" spans="1:12" ht="13.5" thickBot="1">
      <c r="A215" s="97"/>
      <c r="B215" s="16" t="s">
        <v>29</v>
      </c>
      <c r="C215" s="239"/>
      <c r="D215" s="239"/>
      <c r="E215" s="239"/>
      <c r="F215" s="98"/>
      <c r="G215" s="99"/>
      <c r="H215" s="100"/>
      <c r="I215" s="100"/>
      <c r="J215" s="100"/>
      <c r="K215" s="100"/>
      <c r="L215" s="101"/>
    </row>
    <row r="216" spans="1:12" ht="13.5" thickBot="1">
      <c r="A216" s="286" t="s">
        <v>26</v>
      </c>
      <c r="B216" s="287"/>
      <c r="C216" s="287"/>
      <c r="D216" s="287"/>
      <c r="E216" s="287"/>
      <c r="F216" s="288"/>
      <c r="G216" s="288"/>
      <c r="H216" s="288"/>
      <c r="I216" s="288"/>
      <c r="J216" s="288"/>
      <c r="K216" s="288"/>
      <c r="L216" s="289"/>
    </row>
    <row r="217" spans="1:12" ht="12.75">
      <c r="A217" s="29"/>
      <c r="B217" s="29"/>
      <c r="C217" s="29"/>
      <c r="D217" s="29"/>
      <c r="E217" s="29"/>
      <c r="F217" s="30"/>
      <c r="G217" s="30"/>
      <c r="H217" s="30"/>
      <c r="I217" s="30"/>
      <c r="J217" s="30"/>
      <c r="K217" s="30"/>
      <c r="L217" s="30"/>
    </row>
    <row r="218" spans="1:12" ht="12.75">
      <c r="A218" s="29"/>
      <c r="B218" s="29"/>
      <c r="C218" s="29"/>
      <c r="D218" s="29"/>
      <c r="E218" s="29"/>
      <c r="F218" s="30"/>
      <c r="G218" s="30"/>
      <c r="H218" s="30"/>
      <c r="I218" s="30"/>
      <c r="J218" s="30"/>
      <c r="K218" s="30"/>
      <c r="L218" s="30"/>
    </row>
    <row r="220" ht="12.75">
      <c r="G220" s="74">
        <v>5</v>
      </c>
    </row>
    <row r="222" spans="1:12" ht="12.75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</row>
    <row r="223" spans="1:12" ht="13.5" customHeight="1">
      <c r="A223" s="347" t="s">
        <v>513</v>
      </c>
      <c r="B223" s="348"/>
      <c r="C223" s="348"/>
      <c r="D223" s="348"/>
      <c r="E223" s="348"/>
      <c r="F223" s="348"/>
      <c r="G223" s="348"/>
      <c r="H223" s="348"/>
      <c r="I223" s="348"/>
      <c r="J223" s="348"/>
      <c r="K223" s="348"/>
      <c r="L223" s="348"/>
    </row>
    <row r="224" spans="1:12" ht="12.75">
      <c r="A224" s="344" t="s">
        <v>512</v>
      </c>
      <c r="B224" s="344"/>
      <c r="C224" s="344"/>
      <c r="D224" s="344"/>
      <c r="E224" s="344"/>
      <c r="F224" s="344"/>
      <c r="G224" s="344"/>
      <c r="H224" s="344"/>
      <c r="I224" s="344"/>
      <c r="J224" s="344"/>
      <c r="K224" s="344"/>
      <c r="L224" s="344"/>
    </row>
    <row r="225" spans="1:12" ht="13.5" thickBot="1">
      <c r="A225" s="345" t="s">
        <v>273</v>
      </c>
      <c r="B225" s="345"/>
      <c r="C225" s="345"/>
      <c r="D225" s="345"/>
      <c r="E225" s="345"/>
      <c r="F225" s="345"/>
      <c r="G225" s="345"/>
      <c r="H225" s="345"/>
      <c r="I225" s="345"/>
      <c r="J225" s="345"/>
      <c r="K225" s="345"/>
      <c r="L225" s="345"/>
    </row>
    <row r="226" spans="1:12" ht="13.5" thickBot="1">
      <c r="A226" s="246" t="s">
        <v>11</v>
      </c>
      <c r="B226" s="346"/>
      <c r="C226" s="280" t="s">
        <v>43</v>
      </c>
      <c r="D226" s="281"/>
      <c r="E226" s="281"/>
      <c r="F226" s="281"/>
      <c r="G226" s="281"/>
      <c r="H226" s="281"/>
      <c r="I226" s="281"/>
      <c r="J226" s="281"/>
      <c r="K226" s="281"/>
      <c r="L226" s="282"/>
    </row>
    <row r="227" spans="1:12" ht="12.75">
      <c r="A227" s="246" t="s">
        <v>12</v>
      </c>
      <c r="B227" s="246"/>
      <c r="C227" s="247" t="s">
        <v>54</v>
      </c>
      <c r="D227" s="248"/>
      <c r="E227" s="248"/>
      <c r="F227" s="248"/>
      <c r="G227" s="248"/>
      <c r="H227" s="248"/>
      <c r="I227" s="248"/>
      <c r="J227" s="248"/>
      <c r="K227" s="248"/>
      <c r="L227" s="249"/>
    </row>
    <row r="228" spans="1:12" ht="13.5" thickBot="1">
      <c r="A228" s="1"/>
      <c r="B228" s="1"/>
      <c r="C228" s="283"/>
      <c r="D228" s="284"/>
      <c r="E228" s="284"/>
      <c r="F228" s="284"/>
      <c r="G228" s="284"/>
      <c r="H228" s="284"/>
      <c r="I228" s="284"/>
      <c r="J228" s="284"/>
      <c r="K228" s="284"/>
      <c r="L228" s="285"/>
    </row>
    <row r="229" spans="1:12" ht="12.75">
      <c r="A229" s="294" t="s">
        <v>13</v>
      </c>
      <c r="B229" s="295"/>
      <c r="C229" s="295"/>
      <c r="D229" s="295"/>
      <c r="E229" s="296" t="s">
        <v>14</v>
      </c>
      <c r="F229" s="296"/>
      <c r="G229" s="296"/>
      <c r="H229" s="296"/>
      <c r="I229" s="297" t="s">
        <v>15</v>
      </c>
      <c r="J229" s="297"/>
      <c r="K229" s="297"/>
      <c r="L229" s="298"/>
    </row>
    <row r="230" spans="1:12" ht="12.75">
      <c r="A230" s="262" t="s">
        <v>483</v>
      </c>
      <c r="B230" s="263"/>
      <c r="C230" s="263"/>
      <c r="D230" s="264"/>
      <c r="E230" s="299"/>
      <c r="F230" s="299"/>
      <c r="G230" s="299"/>
      <c r="H230" s="299"/>
      <c r="I230" s="299"/>
      <c r="J230" s="299"/>
      <c r="K230" s="299"/>
      <c r="L230" s="300"/>
    </row>
    <row r="231" spans="1:12" ht="12.75">
      <c r="A231" s="290" t="s">
        <v>31</v>
      </c>
      <c r="B231" s="216"/>
      <c r="C231" s="216"/>
      <c r="D231" s="216"/>
      <c r="E231" s="102"/>
      <c r="F231" s="102"/>
      <c r="G231" s="102"/>
      <c r="H231" s="4">
        <v>2018</v>
      </c>
      <c r="I231" s="4">
        <v>2019</v>
      </c>
      <c r="J231" s="4">
        <v>2020</v>
      </c>
      <c r="K231" s="4">
        <v>2021</v>
      </c>
      <c r="L231" s="95" t="s">
        <v>16</v>
      </c>
    </row>
    <row r="232" spans="1:12" ht="12.75">
      <c r="A232" s="291" t="s">
        <v>17</v>
      </c>
      <c r="B232" s="292"/>
      <c r="C232" s="292"/>
      <c r="D232" s="128"/>
      <c r="E232" s="128"/>
      <c r="F232" s="128"/>
      <c r="G232" s="128"/>
      <c r="H232" s="105">
        <f>H237+H241+H245+H249+H253</f>
        <v>5447157.59</v>
      </c>
      <c r="I232" s="105">
        <f>I237+I241+I245+I249+I253</f>
        <v>6403783.08</v>
      </c>
      <c r="J232" s="105">
        <f>J237+J241+J245+J249+J253</f>
        <v>7295908.71</v>
      </c>
      <c r="K232" s="105">
        <f>K237+K241+K245+K249+K253</f>
        <v>8182697.76</v>
      </c>
      <c r="L232" s="107">
        <f>SUM(H232:K232)</f>
        <v>27329547.14</v>
      </c>
    </row>
    <row r="233" spans="1:12" ht="13.5" thickBot="1">
      <c r="A233" s="135"/>
      <c r="B233" s="136"/>
      <c r="C233" s="293"/>
      <c r="D233" s="293"/>
      <c r="E233" s="293"/>
      <c r="F233" s="137"/>
      <c r="G233" s="137"/>
      <c r="H233" s="136"/>
      <c r="I233" s="136"/>
      <c r="J233" s="136"/>
      <c r="K233" s="136"/>
      <c r="L233" s="138"/>
    </row>
    <row r="234" spans="1:12" ht="12.75">
      <c r="A234" s="213" t="s">
        <v>18</v>
      </c>
      <c r="B234" s="215" t="s">
        <v>27</v>
      </c>
      <c r="C234" s="215"/>
      <c r="D234" s="215"/>
      <c r="E234" s="215"/>
      <c r="F234" s="215" t="s">
        <v>19</v>
      </c>
      <c r="G234" s="218" t="s">
        <v>20</v>
      </c>
      <c r="H234" s="209">
        <v>2018</v>
      </c>
      <c r="I234" s="209">
        <v>2019</v>
      </c>
      <c r="J234" s="209">
        <v>2020</v>
      </c>
      <c r="K234" s="209">
        <v>2021</v>
      </c>
      <c r="L234" s="211" t="s">
        <v>21</v>
      </c>
    </row>
    <row r="235" spans="1:12" ht="12.75">
      <c r="A235" s="214"/>
      <c r="B235" s="216"/>
      <c r="C235" s="216"/>
      <c r="D235" s="216"/>
      <c r="E235" s="216"/>
      <c r="F235" s="217"/>
      <c r="G235" s="219"/>
      <c r="H235" s="220"/>
      <c r="I235" s="210"/>
      <c r="J235" s="210"/>
      <c r="K235" s="210"/>
      <c r="L235" s="212"/>
    </row>
    <row r="236" spans="1:12" ht="25.5">
      <c r="A236" s="93" t="s">
        <v>172</v>
      </c>
      <c r="B236" s="34" t="s">
        <v>22</v>
      </c>
      <c r="C236" s="208" t="s">
        <v>296</v>
      </c>
      <c r="D236" s="208"/>
      <c r="E236" s="208"/>
      <c r="F236" s="90"/>
      <c r="G236" s="90" t="s">
        <v>23</v>
      </c>
      <c r="H236" s="60">
        <v>1</v>
      </c>
      <c r="I236" s="60">
        <v>1</v>
      </c>
      <c r="J236" s="60">
        <v>1</v>
      </c>
      <c r="K236" s="60">
        <v>1</v>
      </c>
      <c r="L236" s="56">
        <f>SUM(H236:K236)</f>
        <v>4</v>
      </c>
    </row>
    <row r="237" spans="1:12" ht="16.5" customHeight="1">
      <c r="A237" s="94"/>
      <c r="B237" s="33" t="s">
        <v>25</v>
      </c>
      <c r="C237" s="201" t="s">
        <v>39</v>
      </c>
      <c r="D237" s="201"/>
      <c r="E237" s="201"/>
      <c r="F237" s="90"/>
      <c r="G237" s="90" t="s">
        <v>24</v>
      </c>
      <c r="H237" s="91">
        <v>4567157.59</v>
      </c>
      <c r="I237" s="91">
        <v>5227783.08</v>
      </c>
      <c r="J237" s="91">
        <v>5830000</v>
      </c>
      <c r="K237" s="91">
        <v>6457697.76</v>
      </c>
      <c r="L237" s="95">
        <f>SUM(H237:K237)</f>
        <v>22082638.43</v>
      </c>
    </row>
    <row r="238" spans="1:12" ht="12.75">
      <c r="A238" s="94"/>
      <c r="B238" s="34" t="s">
        <v>28</v>
      </c>
      <c r="C238" s="201" t="s">
        <v>50</v>
      </c>
      <c r="D238" s="201"/>
      <c r="E238" s="201"/>
      <c r="F238" s="90"/>
      <c r="G238" s="90"/>
      <c r="H238" s="91"/>
      <c r="I238" s="91"/>
      <c r="J238" s="91"/>
      <c r="K238" s="91"/>
      <c r="L238" s="95"/>
    </row>
    <row r="239" spans="1:12" ht="12.75">
      <c r="A239" s="94"/>
      <c r="B239" s="33" t="s">
        <v>29</v>
      </c>
      <c r="C239" s="207" t="s">
        <v>47</v>
      </c>
      <c r="D239" s="207"/>
      <c r="E239" s="207"/>
      <c r="F239" s="90"/>
      <c r="G239" s="8"/>
      <c r="H239" s="92"/>
      <c r="I239" s="92"/>
      <c r="J239" s="92"/>
      <c r="K239" s="92"/>
      <c r="L239" s="96"/>
    </row>
    <row r="240" spans="1:12" ht="25.5">
      <c r="A240" s="93" t="s">
        <v>173</v>
      </c>
      <c r="B240" s="34" t="s">
        <v>22</v>
      </c>
      <c r="C240" s="208" t="s">
        <v>297</v>
      </c>
      <c r="D240" s="208"/>
      <c r="E240" s="208"/>
      <c r="F240" s="90"/>
      <c r="G240" s="90" t="s">
        <v>23</v>
      </c>
      <c r="H240" s="60">
        <v>1</v>
      </c>
      <c r="I240" s="60">
        <v>1</v>
      </c>
      <c r="J240" s="60">
        <v>1</v>
      </c>
      <c r="K240" s="60">
        <v>1</v>
      </c>
      <c r="L240" s="56">
        <f>SUM(H240:K240)</f>
        <v>4</v>
      </c>
    </row>
    <row r="241" spans="1:12" ht="15" customHeight="1">
      <c r="A241" s="94"/>
      <c r="B241" s="33" t="s">
        <v>25</v>
      </c>
      <c r="C241" s="201" t="s">
        <v>52</v>
      </c>
      <c r="D241" s="201"/>
      <c r="E241" s="201"/>
      <c r="F241" s="90"/>
      <c r="G241" s="90" t="s">
        <v>24</v>
      </c>
      <c r="H241" s="91">
        <v>20000</v>
      </c>
      <c r="I241" s="91">
        <v>20000</v>
      </c>
      <c r="J241" s="91">
        <v>20000</v>
      </c>
      <c r="K241" s="91">
        <v>20000</v>
      </c>
      <c r="L241" s="95">
        <f>SUM(H241:K241)</f>
        <v>80000</v>
      </c>
    </row>
    <row r="242" spans="1:12" ht="12.75" customHeight="1">
      <c r="A242" s="94"/>
      <c r="B242" s="34" t="s">
        <v>28</v>
      </c>
      <c r="C242" s="201" t="s">
        <v>50</v>
      </c>
      <c r="D242" s="201"/>
      <c r="E242" s="201"/>
      <c r="F242" s="90"/>
      <c r="G242" s="90"/>
      <c r="H242" s="91"/>
      <c r="I242" s="91"/>
      <c r="J242" s="91"/>
      <c r="K242" s="91"/>
      <c r="L242" s="95"/>
    </row>
    <row r="243" spans="1:12" ht="12.75" customHeight="1">
      <c r="A243" s="94"/>
      <c r="B243" s="33" t="s">
        <v>29</v>
      </c>
      <c r="C243" s="207" t="s">
        <v>69</v>
      </c>
      <c r="D243" s="207"/>
      <c r="E243" s="207"/>
      <c r="F243" s="90"/>
      <c r="G243" s="8"/>
      <c r="H243" s="92"/>
      <c r="I243" s="92"/>
      <c r="J243" s="92"/>
      <c r="K243" s="92"/>
      <c r="L243" s="96"/>
    </row>
    <row r="244" spans="1:12" ht="25.5">
      <c r="A244" s="93" t="s">
        <v>173</v>
      </c>
      <c r="B244" s="34" t="s">
        <v>22</v>
      </c>
      <c r="C244" s="208" t="s">
        <v>298</v>
      </c>
      <c r="D244" s="208"/>
      <c r="E244" s="208"/>
      <c r="F244" s="90"/>
      <c r="G244" s="90" t="s">
        <v>23</v>
      </c>
      <c r="H244" s="60">
        <v>1</v>
      </c>
      <c r="I244" s="60">
        <v>1</v>
      </c>
      <c r="J244" s="60">
        <v>1</v>
      </c>
      <c r="K244" s="60">
        <v>1</v>
      </c>
      <c r="L244" s="56">
        <f>SUM(H244:K244)</f>
        <v>4</v>
      </c>
    </row>
    <row r="245" spans="1:12" ht="15.75" customHeight="1">
      <c r="A245" s="94"/>
      <c r="B245" s="33" t="s">
        <v>25</v>
      </c>
      <c r="C245" s="236" t="s">
        <v>41</v>
      </c>
      <c r="D245" s="236"/>
      <c r="E245" s="236"/>
      <c r="F245" s="90"/>
      <c r="G245" s="90" t="s">
        <v>24</v>
      </c>
      <c r="H245" s="91">
        <v>20000</v>
      </c>
      <c r="I245" s="91">
        <v>20000</v>
      </c>
      <c r="J245" s="91">
        <v>20000</v>
      </c>
      <c r="K245" s="91">
        <v>20000</v>
      </c>
      <c r="L245" s="95">
        <f>SUM(H245:K245)</f>
        <v>80000</v>
      </c>
    </row>
    <row r="246" spans="1:12" ht="15" customHeight="1">
      <c r="A246" s="94"/>
      <c r="B246" s="34" t="s">
        <v>28</v>
      </c>
      <c r="C246" s="236" t="s">
        <v>50</v>
      </c>
      <c r="D246" s="236"/>
      <c r="E246" s="236"/>
      <c r="F246" s="90"/>
      <c r="G246" s="90"/>
      <c r="H246" s="91"/>
      <c r="I246" s="91"/>
      <c r="J246" s="91"/>
      <c r="K246" s="91"/>
      <c r="L246" s="95"/>
    </row>
    <row r="247" spans="1:12" ht="12.75" customHeight="1">
      <c r="A247" s="94"/>
      <c r="B247" s="33" t="s">
        <v>29</v>
      </c>
      <c r="C247" s="237" t="s">
        <v>47</v>
      </c>
      <c r="D247" s="237"/>
      <c r="E247" s="237"/>
      <c r="F247" s="90"/>
      <c r="G247" s="8"/>
      <c r="H247" s="92"/>
      <c r="I247" s="92"/>
      <c r="J247" s="92"/>
      <c r="K247" s="92"/>
      <c r="L247" s="96"/>
    </row>
    <row r="248" spans="1:12" ht="25.5">
      <c r="A248" s="93" t="s">
        <v>172</v>
      </c>
      <c r="B248" s="34" t="s">
        <v>22</v>
      </c>
      <c r="C248" s="208" t="s">
        <v>295</v>
      </c>
      <c r="D248" s="208"/>
      <c r="E248" s="208"/>
      <c r="F248" s="90"/>
      <c r="G248" s="90" t="s">
        <v>23</v>
      </c>
      <c r="H248" s="60">
        <v>1</v>
      </c>
      <c r="I248" s="60">
        <v>1</v>
      </c>
      <c r="J248" s="60">
        <v>1</v>
      </c>
      <c r="K248" s="60">
        <v>1</v>
      </c>
      <c r="L248" s="56">
        <f>SUM(H248:K248)</f>
        <v>4</v>
      </c>
    </row>
    <row r="249" spans="1:12" ht="12.75">
      <c r="A249" s="94"/>
      <c r="B249" s="33" t="s">
        <v>25</v>
      </c>
      <c r="C249" s="236" t="s">
        <v>39</v>
      </c>
      <c r="D249" s="236"/>
      <c r="E249" s="236"/>
      <c r="F249" s="90"/>
      <c r="G249" s="90" t="s">
        <v>24</v>
      </c>
      <c r="H249" s="91">
        <v>40000</v>
      </c>
      <c r="I249" s="91">
        <v>60000</v>
      </c>
      <c r="J249" s="91">
        <v>65000</v>
      </c>
      <c r="K249" s="91">
        <v>60000</v>
      </c>
      <c r="L249" s="95">
        <f>SUM(H249:K249)</f>
        <v>225000</v>
      </c>
    </row>
    <row r="250" spans="1:12" ht="12.75">
      <c r="A250" s="94"/>
      <c r="B250" s="34" t="s">
        <v>28</v>
      </c>
      <c r="C250" s="236" t="s">
        <v>50</v>
      </c>
      <c r="D250" s="236"/>
      <c r="E250" s="236"/>
      <c r="F250" s="90"/>
      <c r="G250" s="90"/>
      <c r="H250" s="91"/>
      <c r="I250" s="91"/>
      <c r="J250" s="91"/>
      <c r="K250" s="91"/>
      <c r="L250" s="95"/>
    </row>
    <row r="251" spans="1:12" ht="12.75">
      <c r="A251" s="94"/>
      <c r="B251" s="33" t="s">
        <v>29</v>
      </c>
      <c r="C251" s="237" t="s">
        <v>47</v>
      </c>
      <c r="D251" s="237"/>
      <c r="E251" s="237"/>
      <c r="F251" s="90"/>
      <c r="G251" s="8"/>
      <c r="H251" s="92"/>
      <c r="I251" s="92"/>
      <c r="J251" s="92"/>
      <c r="K251" s="92"/>
      <c r="L251" s="96"/>
    </row>
    <row r="252" spans="1:12" ht="25.5">
      <c r="A252" s="93" t="s">
        <v>172</v>
      </c>
      <c r="B252" s="34" t="s">
        <v>22</v>
      </c>
      <c r="C252" s="238" t="s">
        <v>294</v>
      </c>
      <c r="D252" s="238"/>
      <c r="E252" s="238"/>
      <c r="F252" s="90"/>
      <c r="G252" s="90" t="s">
        <v>23</v>
      </c>
      <c r="H252" s="60">
        <v>1</v>
      </c>
      <c r="I252" s="60">
        <v>1</v>
      </c>
      <c r="J252" s="60">
        <v>1</v>
      </c>
      <c r="K252" s="60">
        <v>1</v>
      </c>
      <c r="L252" s="56">
        <f>SUM(H252:K252)</f>
        <v>4</v>
      </c>
    </row>
    <row r="253" spans="1:12" ht="12.75">
      <c r="A253" s="94"/>
      <c r="B253" s="33" t="s">
        <v>25</v>
      </c>
      <c r="C253" s="236" t="s">
        <v>39</v>
      </c>
      <c r="D253" s="236"/>
      <c r="E253" s="236"/>
      <c r="F253" s="90"/>
      <c r="G253" s="90" t="s">
        <v>24</v>
      </c>
      <c r="H253" s="91">
        <v>800000</v>
      </c>
      <c r="I253" s="91">
        <v>1076000</v>
      </c>
      <c r="J253" s="91">
        <v>1360908.71</v>
      </c>
      <c r="K253" s="91">
        <v>1625000</v>
      </c>
      <c r="L253" s="95">
        <f>SUM(H253:K253)</f>
        <v>4861908.71</v>
      </c>
    </row>
    <row r="254" spans="1:12" ht="12.75">
      <c r="A254" s="94"/>
      <c r="B254" s="34" t="s">
        <v>28</v>
      </c>
      <c r="C254" s="236" t="s">
        <v>50</v>
      </c>
      <c r="D254" s="236"/>
      <c r="E254" s="236"/>
      <c r="F254" s="90"/>
      <c r="G254" s="90"/>
      <c r="H254" s="91"/>
      <c r="I254" s="91"/>
      <c r="J254" s="91"/>
      <c r="K254" s="91"/>
      <c r="L254" s="95"/>
    </row>
    <row r="255" spans="1:12" ht="12.75">
      <c r="A255" s="94"/>
      <c r="B255" s="33" t="s">
        <v>29</v>
      </c>
      <c r="C255" s="237" t="s">
        <v>47</v>
      </c>
      <c r="D255" s="237"/>
      <c r="E255" s="237"/>
      <c r="F255" s="90"/>
      <c r="G255" s="8"/>
      <c r="H255" s="92"/>
      <c r="I255" s="92"/>
      <c r="J255" s="92"/>
      <c r="K255" s="92"/>
      <c r="L255" s="96"/>
    </row>
    <row r="256" spans="1:12" ht="25.5">
      <c r="A256" s="93"/>
      <c r="B256" s="34" t="s">
        <v>22</v>
      </c>
      <c r="C256" s="238"/>
      <c r="D256" s="238"/>
      <c r="E256" s="238"/>
      <c r="F256" s="90"/>
      <c r="G256" s="90" t="s">
        <v>23</v>
      </c>
      <c r="H256" s="60"/>
      <c r="I256" s="60"/>
      <c r="J256" s="60"/>
      <c r="K256" s="60"/>
      <c r="L256" s="56"/>
    </row>
    <row r="257" spans="1:12" ht="12.75">
      <c r="A257" s="94"/>
      <c r="B257" s="33" t="s">
        <v>25</v>
      </c>
      <c r="C257" s="236"/>
      <c r="D257" s="236"/>
      <c r="E257" s="236"/>
      <c r="F257" s="90"/>
      <c r="G257" s="90" t="s">
        <v>24</v>
      </c>
      <c r="H257" s="91"/>
      <c r="I257" s="91"/>
      <c r="J257" s="91"/>
      <c r="K257" s="91"/>
      <c r="L257" s="95"/>
    </row>
    <row r="258" spans="1:12" ht="12.75">
      <c r="A258" s="94"/>
      <c r="B258" s="34" t="s">
        <v>28</v>
      </c>
      <c r="C258" s="236"/>
      <c r="D258" s="236"/>
      <c r="E258" s="236"/>
      <c r="F258" s="90"/>
      <c r="G258" s="90"/>
      <c r="H258" s="91"/>
      <c r="I258" s="91"/>
      <c r="J258" s="91"/>
      <c r="K258" s="91"/>
      <c r="L258" s="95"/>
    </row>
    <row r="259" spans="1:12" ht="13.5" thickBot="1">
      <c r="A259" s="97"/>
      <c r="B259" s="16" t="s">
        <v>29</v>
      </c>
      <c r="C259" s="239"/>
      <c r="D259" s="239"/>
      <c r="E259" s="239"/>
      <c r="F259" s="98"/>
      <c r="G259" s="99"/>
      <c r="H259" s="100"/>
      <c r="I259" s="100"/>
      <c r="J259" s="100"/>
      <c r="K259" s="100"/>
      <c r="L259" s="101"/>
    </row>
    <row r="260" spans="1:12" ht="13.5" thickBot="1">
      <c r="A260" s="286" t="s">
        <v>26</v>
      </c>
      <c r="B260" s="287"/>
      <c r="C260" s="287"/>
      <c r="D260" s="287"/>
      <c r="E260" s="287"/>
      <c r="F260" s="288"/>
      <c r="G260" s="288"/>
      <c r="H260" s="288"/>
      <c r="I260" s="288"/>
      <c r="J260" s="288"/>
      <c r="K260" s="288"/>
      <c r="L260" s="289"/>
    </row>
    <row r="261" spans="1:12" ht="12.75">
      <c r="A261" s="29"/>
      <c r="B261" s="29"/>
      <c r="C261" s="29"/>
      <c r="D261" s="29"/>
      <c r="E261" s="29"/>
      <c r="F261" s="30"/>
      <c r="G261" s="30"/>
      <c r="H261" s="30"/>
      <c r="I261" s="30"/>
      <c r="J261" s="30"/>
      <c r="K261" s="30"/>
      <c r="L261" s="30"/>
    </row>
    <row r="262" spans="1:12" ht="12.75">
      <c r="A262" s="29"/>
      <c r="B262" s="29"/>
      <c r="C262" s="29"/>
      <c r="D262" s="29"/>
      <c r="E262" s="29"/>
      <c r="F262" s="30"/>
      <c r="H262" s="30"/>
      <c r="I262" s="30"/>
      <c r="J262" s="30"/>
      <c r="K262" s="30"/>
      <c r="L262" s="30"/>
    </row>
    <row r="263" spans="1:12" ht="12.75">
      <c r="A263" s="29"/>
      <c r="B263" s="29"/>
      <c r="C263" s="29"/>
      <c r="D263" s="29"/>
      <c r="E263" s="29"/>
      <c r="F263" s="30"/>
      <c r="G263" s="89">
        <v>6</v>
      </c>
      <c r="H263" s="30"/>
      <c r="I263" s="30"/>
      <c r="J263" s="30"/>
      <c r="K263" s="30"/>
      <c r="L263" s="30"/>
    </row>
    <row r="266" spans="1:12" ht="12.75">
      <c r="A266" s="342" t="s">
        <v>34</v>
      </c>
      <c r="B266" s="343"/>
      <c r="C266" s="343"/>
      <c r="D266" s="343"/>
      <c r="E266" s="343"/>
      <c r="F266" s="343"/>
      <c r="G266" s="343"/>
      <c r="H266" s="343"/>
      <c r="I266" s="343"/>
      <c r="J266" s="343"/>
      <c r="K266" s="343"/>
      <c r="L266" s="343"/>
    </row>
    <row r="267" spans="1:12" ht="12.75">
      <c r="A267" s="246" t="s">
        <v>30</v>
      </c>
      <c r="B267" s="246"/>
      <c r="C267" s="246"/>
      <c r="D267" s="246"/>
      <c r="E267" s="246"/>
      <c r="F267" s="246"/>
      <c r="G267" s="246"/>
      <c r="H267" s="246"/>
      <c r="I267" s="246"/>
      <c r="J267" s="246"/>
      <c r="K267" s="246"/>
      <c r="L267" s="246"/>
    </row>
    <row r="268" spans="1:12" ht="10.5" customHeight="1" thickBot="1">
      <c r="A268" s="308" t="s">
        <v>514</v>
      </c>
      <c r="B268" s="308"/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</row>
    <row r="269" spans="1:12" ht="13.5" thickBot="1">
      <c r="A269" s="246" t="s">
        <v>11</v>
      </c>
      <c r="B269" s="246"/>
      <c r="C269" s="280" t="s">
        <v>175</v>
      </c>
      <c r="D269" s="281"/>
      <c r="E269" s="281"/>
      <c r="F269" s="281"/>
      <c r="G269" s="281"/>
      <c r="H269" s="281"/>
      <c r="I269" s="281"/>
      <c r="J269" s="281"/>
      <c r="K269" s="281"/>
      <c r="L269" s="282"/>
    </row>
    <row r="270" spans="1:12" ht="12.75">
      <c r="A270" s="246" t="s">
        <v>12</v>
      </c>
      <c r="B270" s="246"/>
      <c r="C270" s="247" t="s">
        <v>61</v>
      </c>
      <c r="D270" s="248"/>
      <c r="E270" s="248"/>
      <c r="F270" s="248"/>
      <c r="G270" s="248"/>
      <c r="H270" s="248"/>
      <c r="I270" s="248"/>
      <c r="J270" s="248"/>
      <c r="K270" s="248"/>
      <c r="L270" s="249"/>
    </row>
    <row r="271" spans="1:12" ht="13.5" thickBot="1">
      <c r="A271" s="1"/>
      <c r="B271" s="1"/>
      <c r="C271" s="283"/>
      <c r="D271" s="284"/>
      <c r="E271" s="284"/>
      <c r="F271" s="284"/>
      <c r="G271" s="284"/>
      <c r="H271" s="284"/>
      <c r="I271" s="284"/>
      <c r="J271" s="284"/>
      <c r="K271" s="284"/>
      <c r="L271" s="285"/>
    </row>
    <row r="272" spans="1:12" ht="12.75">
      <c r="A272" s="294" t="s">
        <v>13</v>
      </c>
      <c r="B272" s="295"/>
      <c r="C272" s="295"/>
      <c r="D272" s="295"/>
      <c r="E272" s="296" t="s">
        <v>14</v>
      </c>
      <c r="F272" s="296"/>
      <c r="G272" s="296"/>
      <c r="H272" s="296"/>
      <c r="I272" s="297" t="s">
        <v>15</v>
      </c>
      <c r="J272" s="297"/>
      <c r="K272" s="297"/>
      <c r="L272" s="298"/>
    </row>
    <row r="273" spans="1:12" ht="12.75">
      <c r="A273" s="262" t="s">
        <v>483</v>
      </c>
      <c r="B273" s="263"/>
      <c r="C273" s="263"/>
      <c r="D273" s="264"/>
      <c r="E273" s="299"/>
      <c r="F273" s="299"/>
      <c r="G273" s="299"/>
      <c r="H273" s="299"/>
      <c r="I273" s="299"/>
      <c r="J273" s="299"/>
      <c r="K273" s="299"/>
      <c r="L273" s="300"/>
    </row>
    <row r="274" spans="1:12" ht="12.75">
      <c r="A274" s="290" t="s">
        <v>31</v>
      </c>
      <c r="B274" s="216"/>
      <c r="C274" s="216"/>
      <c r="D274" s="216"/>
      <c r="E274" s="102"/>
      <c r="F274" s="102"/>
      <c r="G274" s="102"/>
      <c r="H274" s="4">
        <v>2018</v>
      </c>
      <c r="I274" s="4">
        <v>2019</v>
      </c>
      <c r="J274" s="4">
        <v>2020</v>
      </c>
      <c r="K274" s="4">
        <v>2021</v>
      </c>
      <c r="L274" s="95" t="s">
        <v>16</v>
      </c>
    </row>
    <row r="275" spans="1:12" ht="12.75">
      <c r="A275" s="291" t="s">
        <v>17</v>
      </c>
      <c r="B275" s="292"/>
      <c r="C275" s="292"/>
      <c r="D275" s="128"/>
      <c r="E275" s="128"/>
      <c r="F275" s="128"/>
      <c r="G275" s="128"/>
      <c r="H275" s="105">
        <f>H280+H284+H288+H292+H296+H300</f>
        <v>216000</v>
      </c>
      <c r="I275" s="105">
        <f>I280+I284+I288+I292+I296+I300</f>
        <v>240000</v>
      </c>
      <c r="J275" s="105">
        <f>J280+J284+J288+J292+J296+J300</f>
        <v>260000</v>
      </c>
      <c r="K275" s="105">
        <f>K280+K284+K288+K292+K296+K300</f>
        <v>290000</v>
      </c>
      <c r="L275" s="107">
        <f>SUM(H275:K275)</f>
        <v>1006000</v>
      </c>
    </row>
    <row r="276" spans="1:12" ht="13.5" thickBot="1">
      <c r="A276" s="135"/>
      <c r="B276" s="136"/>
      <c r="C276" s="293"/>
      <c r="D276" s="293"/>
      <c r="E276" s="293"/>
      <c r="F276" s="137"/>
      <c r="G276" s="137"/>
      <c r="H276" s="136"/>
      <c r="I276" s="136"/>
      <c r="J276" s="136"/>
      <c r="K276" s="136"/>
      <c r="L276" s="138"/>
    </row>
    <row r="277" spans="1:12" ht="12.75">
      <c r="A277" s="213" t="s">
        <v>18</v>
      </c>
      <c r="B277" s="215" t="s">
        <v>27</v>
      </c>
      <c r="C277" s="215"/>
      <c r="D277" s="215"/>
      <c r="E277" s="215"/>
      <c r="F277" s="215" t="s">
        <v>19</v>
      </c>
      <c r="G277" s="218" t="s">
        <v>20</v>
      </c>
      <c r="H277" s="209">
        <v>2018</v>
      </c>
      <c r="I277" s="209">
        <v>2019</v>
      </c>
      <c r="J277" s="209">
        <v>2020</v>
      </c>
      <c r="K277" s="209">
        <v>2021</v>
      </c>
      <c r="L277" s="211" t="s">
        <v>21</v>
      </c>
    </row>
    <row r="278" spans="1:12" ht="12.75">
      <c r="A278" s="214"/>
      <c r="B278" s="216"/>
      <c r="C278" s="216"/>
      <c r="D278" s="216"/>
      <c r="E278" s="216"/>
      <c r="F278" s="217"/>
      <c r="G278" s="219"/>
      <c r="H278" s="220"/>
      <c r="I278" s="210"/>
      <c r="J278" s="210"/>
      <c r="K278" s="210"/>
      <c r="L278" s="212"/>
    </row>
    <row r="279" spans="1:12" ht="25.5">
      <c r="A279" s="93" t="s">
        <v>173</v>
      </c>
      <c r="B279" s="34" t="s">
        <v>22</v>
      </c>
      <c r="C279" s="208" t="s">
        <v>299</v>
      </c>
      <c r="D279" s="208"/>
      <c r="E279" s="208"/>
      <c r="F279" s="90"/>
      <c r="G279" s="90" t="s">
        <v>23</v>
      </c>
      <c r="H279" s="60">
        <v>1</v>
      </c>
      <c r="I279" s="60">
        <v>1</v>
      </c>
      <c r="J279" s="60">
        <v>1</v>
      </c>
      <c r="K279" s="60">
        <v>1</v>
      </c>
      <c r="L279" s="56">
        <f>SUM(H279:K279)</f>
        <v>4</v>
      </c>
    </row>
    <row r="280" spans="1:12" ht="12.75">
      <c r="A280" s="94"/>
      <c r="B280" s="33" t="s">
        <v>25</v>
      </c>
      <c r="C280" s="236" t="s">
        <v>57</v>
      </c>
      <c r="D280" s="236"/>
      <c r="E280" s="236"/>
      <c r="F280" s="90"/>
      <c r="G280" s="90" t="s">
        <v>24</v>
      </c>
      <c r="H280" s="91">
        <v>216000</v>
      </c>
      <c r="I280" s="91">
        <v>240000</v>
      </c>
      <c r="J280" s="91">
        <v>260000</v>
      </c>
      <c r="K280" s="91">
        <v>290000</v>
      </c>
      <c r="L280" s="95">
        <f>SUM(H280:K280)</f>
        <v>1006000</v>
      </c>
    </row>
    <row r="281" spans="1:12" ht="12.75">
      <c r="A281" s="94"/>
      <c r="B281" s="34" t="s">
        <v>28</v>
      </c>
      <c r="C281" s="236" t="s">
        <v>50</v>
      </c>
      <c r="D281" s="236"/>
      <c r="E281" s="236"/>
      <c r="F281" s="90"/>
      <c r="G281" s="90"/>
      <c r="H281" s="91"/>
      <c r="I281" s="91"/>
      <c r="J281" s="91"/>
      <c r="K281" s="91"/>
      <c r="L281" s="95"/>
    </row>
    <row r="282" spans="1:12" ht="12.75">
      <c r="A282" s="94"/>
      <c r="B282" s="33" t="s">
        <v>29</v>
      </c>
      <c r="C282" s="237" t="s">
        <v>47</v>
      </c>
      <c r="D282" s="237"/>
      <c r="E282" s="237"/>
      <c r="F282" s="90"/>
      <c r="G282" s="8"/>
      <c r="H282" s="92"/>
      <c r="I282" s="92"/>
      <c r="J282" s="92"/>
      <c r="K282" s="92"/>
      <c r="L282" s="96"/>
    </row>
    <row r="283" spans="1:12" ht="25.5">
      <c r="A283" s="93"/>
      <c r="B283" s="34" t="s">
        <v>22</v>
      </c>
      <c r="C283" s="238"/>
      <c r="D283" s="238"/>
      <c r="E283" s="238"/>
      <c r="F283" s="90"/>
      <c r="G283" s="90" t="s">
        <v>23</v>
      </c>
      <c r="H283" s="60"/>
      <c r="I283" s="60"/>
      <c r="J283" s="60"/>
      <c r="K283" s="60"/>
      <c r="L283" s="56"/>
    </row>
    <row r="284" spans="1:12" ht="12.75">
      <c r="A284" s="94"/>
      <c r="B284" s="33" t="s">
        <v>25</v>
      </c>
      <c r="C284" s="236"/>
      <c r="D284" s="236"/>
      <c r="E284" s="236"/>
      <c r="F284" s="90"/>
      <c r="G284" s="90" t="s">
        <v>24</v>
      </c>
      <c r="H284" s="91"/>
      <c r="I284" s="91"/>
      <c r="J284" s="91"/>
      <c r="K284" s="91"/>
      <c r="L284" s="95"/>
    </row>
    <row r="285" spans="1:12" ht="12.75">
      <c r="A285" s="94"/>
      <c r="B285" s="34" t="s">
        <v>28</v>
      </c>
      <c r="C285" s="236"/>
      <c r="D285" s="236"/>
      <c r="E285" s="236"/>
      <c r="F285" s="90"/>
      <c r="G285" s="90"/>
      <c r="H285" s="91"/>
      <c r="I285" s="91"/>
      <c r="J285" s="91"/>
      <c r="K285" s="91"/>
      <c r="L285" s="95"/>
    </row>
    <row r="286" spans="1:12" ht="12.75">
      <c r="A286" s="94"/>
      <c r="B286" s="33" t="s">
        <v>29</v>
      </c>
      <c r="C286" s="237"/>
      <c r="D286" s="237"/>
      <c r="E286" s="237"/>
      <c r="F286" s="90"/>
      <c r="G286" s="8"/>
      <c r="H286" s="92"/>
      <c r="I286" s="92"/>
      <c r="J286" s="92"/>
      <c r="K286" s="92"/>
      <c r="L286" s="96"/>
    </row>
    <row r="287" spans="1:12" ht="25.5">
      <c r="A287" s="93"/>
      <c r="B287" s="34" t="s">
        <v>22</v>
      </c>
      <c r="C287" s="238"/>
      <c r="D287" s="238"/>
      <c r="E287" s="238"/>
      <c r="F287" s="90"/>
      <c r="G287" s="90" t="s">
        <v>23</v>
      </c>
      <c r="H287" s="60"/>
      <c r="I287" s="60"/>
      <c r="J287" s="60"/>
      <c r="K287" s="60"/>
      <c r="L287" s="56"/>
    </row>
    <row r="288" spans="1:12" ht="12.75">
      <c r="A288" s="94"/>
      <c r="B288" s="33" t="s">
        <v>25</v>
      </c>
      <c r="C288" s="236"/>
      <c r="D288" s="236"/>
      <c r="E288" s="236"/>
      <c r="F288" s="90"/>
      <c r="G288" s="90" t="s">
        <v>24</v>
      </c>
      <c r="H288" s="91"/>
      <c r="I288" s="91"/>
      <c r="J288" s="91"/>
      <c r="K288" s="91"/>
      <c r="L288" s="95"/>
    </row>
    <row r="289" spans="1:12" ht="12.75">
      <c r="A289" s="94"/>
      <c r="B289" s="34" t="s">
        <v>28</v>
      </c>
      <c r="C289" s="236"/>
      <c r="D289" s="236"/>
      <c r="E289" s="236"/>
      <c r="F289" s="90"/>
      <c r="G289" s="90"/>
      <c r="H289" s="91"/>
      <c r="I289" s="91"/>
      <c r="J289" s="91"/>
      <c r="K289" s="91"/>
      <c r="L289" s="95"/>
    </row>
    <row r="290" spans="1:12" ht="12.75">
      <c r="A290" s="94"/>
      <c r="B290" s="33" t="s">
        <v>29</v>
      </c>
      <c r="C290" s="237"/>
      <c r="D290" s="237"/>
      <c r="E290" s="237"/>
      <c r="F290" s="90"/>
      <c r="G290" s="8"/>
      <c r="H290" s="92"/>
      <c r="I290" s="92"/>
      <c r="J290" s="92"/>
      <c r="K290" s="92"/>
      <c r="L290" s="96"/>
    </row>
    <row r="291" spans="1:12" ht="25.5">
      <c r="A291" s="93"/>
      <c r="B291" s="34" t="s">
        <v>22</v>
      </c>
      <c r="C291" s="238"/>
      <c r="D291" s="238"/>
      <c r="E291" s="238"/>
      <c r="F291" s="90"/>
      <c r="G291" s="90" t="s">
        <v>23</v>
      </c>
      <c r="H291" s="60"/>
      <c r="I291" s="60"/>
      <c r="J291" s="60"/>
      <c r="K291" s="60"/>
      <c r="L291" s="56"/>
    </row>
    <row r="292" spans="1:12" ht="12.75">
      <c r="A292" s="94"/>
      <c r="B292" s="33" t="s">
        <v>25</v>
      </c>
      <c r="C292" s="236"/>
      <c r="D292" s="236"/>
      <c r="E292" s="236"/>
      <c r="F292" s="90"/>
      <c r="G292" s="90" t="s">
        <v>24</v>
      </c>
      <c r="H292" s="91"/>
      <c r="I292" s="91"/>
      <c r="J292" s="91"/>
      <c r="K292" s="91"/>
      <c r="L292" s="95"/>
    </row>
    <row r="293" spans="1:12" ht="12.75">
      <c r="A293" s="94"/>
      <c r="B293" s="34" t="s">
        <v>28</v>
      </c>
      <c r="C293" s="236"/>
      <c r="D293" s="236"/>
      <c r="E293" s="236"/>
      <c r="F293" s="90"/>
      <c r="G293" s="90"/>
      <c r="H293" s="91"/>
      <c r="I293" s="91"/>
      <c r="J293" s="91"/>
      <c r="K293" s="91"/>
      <c r="L293" s="95"/>
    </row>
    <row r="294" spans="1:12" ht="12.75">
      <c r="A294" s="94"/>
      <c r="B294" s="33" t="s">
        <v>29</v>
      </c>
      <c r="C294" s="237"/>
      <c r="D294" s="237"/>
      <c r="E294" s="237"/>
      <c r="F294" s="90"/>
      <c r="G294" s="8"/>
      <c r="H294" s="92"/>
      <c r="I294" s="92"/>
      <c r="J294" s="92"/>
      <c r="K294" s="92"/>
      <c r="L294" s="96"/>
    </row>
    <row r="295" spans="1:12" ht="25.5">
      <c r="A295" s="93"/>
      <c r="B295" s="34" t="s">
        <v>22</v>
      </c>
      <c r="C295" s="238"/>
      <c r="D295" s="238"/>
      <c r="E295" s="238"/>
      <c r="F295" s="90"/>
      <c r="G295" s="90" t="s">
        <v>23</v>
      </c>
      <c r="H295" s="60"/>
      <c r="I295" s="60"/>
      <c r="J295" s="60"/>
      <c r="K295" s="60"/>
      <c r="L295" s="56"/>
    </row>
    <row r="296" spans="1:12" ht="12.75">
      <c r="A296" s="94"/>
      <c r="B296" s="33" t="s">
        <v>25</v>
      </c>
      <c r="C296" s="236"/>
      <c r="D296" s="236"/>
      <c r="E296" s="236"/>
      <c r="F296" s="90"/>
      <c r="G296" s="90" t="s">
        <v>24</v>
      </c>
      <c r="H296" s="91"/>
      <c r="I296" s="91"/>
      <c r="J296" s="91"/>
      <c r="K296" s="91"/>
      <c r="L296" s="95"/>
    </row>
    <row r="297" spans="1:12" ht="12.75">
      <c r="A297" s="94"/>
      <c r="B297" s="34" t="s">
        <v>28</v>
      </c>
      <c r="C297" s="236"/>
      <c r="D297" s="236"/>
      <c r="E297" s="236"/>
      <c r="F297" s="90"/>
      <c r="G297" s="90"/>
      <c r="H297" s="91"/>
      <c r="I297" s="91"/>
      <c r="J297" s="91"/>
      <c r="K297" s="91"/>
      <c r="L297" s="95"/>
    </row>
    <row r="298" spans="1:12" ht="12.75">
      <c r="A298" s="94"/>
      <c r="B298" s="33" t="s">
        <v>29</v>
      </c>
      <c r="C298" s="237"/>
      <c r="D298" s="237"/>
      <c r="E298" s="237"/>
      <c r="F298" s="90"/>
      <c r="G298" s="8"/>
      <c r="H298" s="92"/>
      <c r="I298" s="92"/>
      <c r="J298" s="92"/>
      <c r="K298" s="92"/>
      <c r="L298" s="96"/>
    </row>
    <row r="299" spans="1:12" ht="25.5">
      <c r="A299" s="93"/>
      <c r="B299" s="34" t="s">
        <v>22</v>
      </c>
      <c r="C299" s="238"/>
      <c r="D299" s="238"/>
      <c r="E299" s="238"/>
      <c r="F299" s="90"/>
      <c r="G299" s="90" t="s">
        <v>23</v>
      </c>
      <c r="H299" s="60"/>
      <c r="I299" s="60"/>
      <c r="J299" s="60"/>
      <c r="K299" s="60"/>
      <c r="L299" s="56"/>
    </row>
    <row r="300" spans="1:12" ht="12.75">
      <c r="A300" s="94"/>
      <c r="B300" s="33" t="s">
        <v>25</v>
      </c>
      <c r="C300" s="236"/>
      <c r="D300" s="236"/>
      <c r="E300" s="236"/>
      <c r="F300" s="90"/>
      <c r="G300" s="90" t="s">
        <v>24</v>
      </c>
      <c r="H300" s="91"/>
      <c r="I300" s="91"/>
      <c r="J300" s="91"/>
      <c r="K300" s="91"/>
      <c r="L300" s="95"/>
    </row>
    <row r="301" spans="1:12" ht="12.75">
      <c r="A301" s="94"/>
      <c r="B301" s="34" t="s">
        <v>28</v>
      </c>
      <c r="C301" s="236"/>
      <c r="D301" s="236"/>
      <c r="E301" s="236"/>
      <c r="F301" s="90"/>
      <c r="G301" s="90"/>
      <c r="H301" s="91"/>
      <c r="I301" s="91"/>
      <c r="J301" s="91"/>
      <c r="K301" s="91"/>
      <c r="L301" s="95"/>
    </row>
    <row r="302" spans="1:12" ht="13.5" thickBot="1">
      <c r="A302" s="97"/>
      <c r="B302" s="16" t="s">
        <v>29</v>
      </c>
      <c r="C302" s="239"/>
      <c r="D302" s="239"/>
      <c r="E302" s="239"/>
      <c r="F302" s="98"/>
      <c r="G302" s="99"/>
      <c r="H302" s="100"/>
      <c r="I302" s="100"/>
      <c r="J302" s="100"/>
      <c r="K302" s="100"/>
      <c r="L302" s="101"/>
    </row>
    <row r="303" spans="1:12" ht="13.5" thickBot="1">
      <c r="A303" s="286" t="s">
        <v>26</v>
      </c>
      <c r="B303" s="287"/>
      <c r="C303" s="287"/>
      <c r="D303" s="287"/>
      <c r="E303" s="287"/>
      <c r="F303" s="288"/>
      <c r="G303" s="288"/>
      <c r="H303" s="288"/>
      <c r="I303" s="288"/>
      <c r="J303" s="288"/>
      <c r="K303" s="288"/>
      <c r="L303" s="289"/>
    </row>
    <row r="304" spans="1:12" ht="12.75">
      <c r="A304" s="29"/>
      <c r="B304" s="29"/>
      <c r="C304" s="29"/>
      <c r="D304" s="29"/>
      <c r="E304" s="29"/>
      <c r="F304" s="30"/>
      <c r="G304" s="30"/>
      <c r="H304" s="30"/>
      <c r="I304" s="30"/>
      <c r="J304" s="30"/>
      <c r="K304" s="30"/>
      <c r="L304" s="30"/>
    </row>
    <row r="305" spans="1:12" ht="12.75">
      <c r="A305" s="29"/>
      <c r="B305" s="29"/>
      <c r="C305" s="29"/>
      <c r="D305" s="29"/>
      <c r="E305" s="29"/>
      <c r="F305" s="30"/>
      <c r="G305" s="30"/>
      <c r="H305" s="30"/>
      <c r="I305" s="30"/>
      <c r="J305" s="30"/>
      <c r="K305" s="30"/>
      <c r="L305" s="30"/>
    </row>
    <row r="307" ht="12.75">
      <c r="G307" s="74">
        <v>7</v>
      </c>
    </row>
    <row r="308" ht="12.75">
      <c r="G308" s="74"/>
    </row>
    <row r="309" ht="13.5" customHeight="1"/>
    <row r="310" spans="1:12" ht="12.75">
      <c r="A310" s="269" t="s">
        <v>34</v>
      </c>
      <c r="B310" s="270"/>
      <c r="C310" s="270"/>
      <c r="D310" s="270"/>
      <c r="E310" s="270"/>
      <c r="F310" s="270"/>
      <c r="G310" s="270"/>
      <c r="H310" s="270"/>
      <c r="I310" s="270"/>
      <c r="J310" s="270"/>
      <c r="K310" s="270"/>
      <c r="L310" s="270"/>
    </row>
    <row r="311" spans="1:12" ht="13.5" customHeight="1">
      <c r="A311" s="246" t="s">
        <v>30</v>
      </c>
      <c r="B311" s="246"/>
      <c r="C311" s="246"/>
      <c r="D311" s="246"/>
      <c r="E311" s="246"/>
      <c r="F311" s="246"/>
      <c r="G311" s="246"/>
      <c r="H311" s="246"/>
      <c r="I311" s="246"/>
      <c r="J311" s="246"/>
      <c r="K311" s="246"/>
      <c r="L311" s="246"/>
    </row>
    <row r="312" spans="1:12" ht="13.5" thickBot="1">
      <c r="A312" s="271" t="s">
        <v>479</v>
      </c>
      <c r="B312" s="271"/>
      <c r="C312" s="271"/>
      <c r="D312" s="271"/>
      <c r="E312" s="271"/>
      <c r="F312" s="271"/>
      <c r="G312" s="271"/>
      <c r="H312" s="271"/>
      <c r="I312" s="271"/>
      <c r="J312" s="271"/>
      <c r="K312" s="271"/>
      <c r="L312" s="271"/>
    </row>
    <row r="313" spans="1:12" ht="13.5" thickBot="1">
      <c r="A313" s="246" t="s">
        <v>11</v>
      </c>
      <c r="B313" s="246"/>
      <c r="C313" s="280" t="s">
        <v>58</v>
      </c>
      <c r="D313" s="281"/>
      <c r="E313" s="281"/>
      <c r="F313" s="281"/>
      <c r="G313" s="281"/>
      <c r="H313" s="281"/>
      <c r="I313" s="281"/>
      <c r="J313" s="281"/>
      <c r="K313" s="281"/>
      <c r="L313" s="282"/>
    </row>
    <row r="314" spans="1:12" ht="12.75">
      <c r="A314" s="246" t="s">
        <v>12</v>
      </c>
      <c r="B314" s="246"/>
      <c r="C314" s="247" t="s">
        <v>59</v>
      </c>
      <c r="D314" s="248"/>
      <c r="E314" s="248"/>
      <c r="F314" s="248"/>
      <c r="G314" s="248"/>
      <c r="H314" s="248"/>
      <c r="I314" s="248"/>
      <c r="J314" s="248"/>
      <c r="K314" s="248"/>
      <c r="L314" s="249"/>
    </row>
    <row r="315" spans="1:12" ht="13.5" thickBot="1">
      <c r="A315" s="1"/>
      <c r="B315" s="1"/>
      <c r="C315" s="283"/>
      <c r="D315" s="284"/>
      <c r="E315" s="284"/>
      <c r="F315" s="284"/>
      <c r="G315" s="284"/>
      <c r="H315" s="284"/>
      <c r="I315" s="284"/>
      <c r="J315" s="284"/>
      <c r="K315" s="284"/>
      <c r="L315" s="285"/>
    </row>
    <row r="316" spans="1:12" ht="12.75">
      <c r="A316" s="294" t="s">
        <v>13</v>
      </c>
      <c r="B316" s="295"/>
      <c r="C316" s="295"/>
      <c r="D316" s="295"/>
      <c r="E316" s="296" t="s">
        <v>14</v>
      </c>
      <c r="F316" s="296"/>
      <c r="G316" s="296"/>
      <c r="H316" s="296"/>
      <c r="I316" s="297" t="s">
        <v>15</v>
      </c>
      <c r="J316" s="297"/>
      <c r="K316" s="297"/>
      <c r="L316" s="298"/>
    </row>
    <row r="317" spans="1:12" ht="12.75">
      <c r="A317" s="262" t="s">
        <v>483</v>
      </c>
      <c r="B317" s="263"/>
      <c r="C317" s="263"/>
      <c r="D317" s="264"/>
      <c r="E317" s="299"/>
      <c r="F317" s="299"/>
      <c r="G317" s="299"/>
      <c r="H317" s="299"/>
      <c r="I317" s="299"/>
      <c r="J317" s="299"/>
      <c r="K317" s="299"/>
      <c r="L317" s="300"/>
    </row>
    <row r="318" spans="1:12" ht="12.75">
      <c r="A318" s="290" t="s">
        <v>31</v>
      </c>
      <c r="B318" s="216"/>
      <c r="C318" s="216"/>
      <c r="D318" s="216"/>
      <c r="E318" s="102"/>
      <c r="F318" s="102"/>
      <c r="G318" s="102"/>
      <c r="H318" s="4">
        <v>2018</v>
      </c>
      <c r="I318" s="4">
        <v>2019</v>
      </c>
      <c r="J318" s="4">
        <v>2020</v>
      </c>
      <c r="K318" s="4">
        <v>2021</v>
      </c>
      <c r="L318" s="95" t="s">
        <v>16</v>
      </c>
    </row>
    <row r="319" spans="1:12" ht="12.75">
      <c r="A319" s="291" t="s">
        <v>17</v>
      </c>
      <c r="B319" s="292"/>
      <c r="C319" s="292"/>
      <c r="D319" s="128"/>
      <c r="E319" s="128"/>
      <c r="F319" s="128"/>
      <c r="G319" s="128"/>
      <c r="H319" s="105">
        <f>H324+H328+H332+H336+H340+H344</f>
        <v>400000</v>
      </c>
      <c r="I319" s="105">
        <f>I324+I328+I332+I336+I340+I344</f>
        <v>440000</v>
      </c>
      <c r="J319" s="105">
        <f>J324+J328+J332+J336+J340+J344</f>
        <v>484000</v>
      </c>
      <c r="K319" s="105">
        <f>K324+K328+K332+K336+K340+K344</f>
        <v>532000</v>
      </c>
      <c r="L319" s="107">
        <f>SUM(H319:K319)</f>
        <v>1856000</v>
      </c>
    </row>
    <row r="320" spans="1:12" ht="13.5" thickBot="1">
      <c r="A320" s="135"/>
      <c r="B320" s="136"/>
      <c r="C320" s="293"/>
      <c r="D320" s="293"/>
      <c r="E320" s="293"/>
      <c r="F320" s="137"/>
      <c r="G320" s="137"/>
      <c r="H320" s="136"/>
      <c r="I320" s="136"/>
      <c r="J320" s="136"/>
      <c r="K320" s="136"/>
      <c r="L320" s="138"/>
    </row>
    <row r="321" spans="1:12" ht="12.75">
      <c r="A321" s="213" t="s">
        <v>18</v>
      </c>
      <c r="B321" s="215" t="s">
        <v>27</v>
      </c>
      <c r="C321" s="215"/>
      <c r="D321" s="215"/>
      <c r="E321" s="215"/>
      <c r="F321" s="215" t="s">
        <v>19</v>
      </c>
      <c r="G321" s="218" t="s">
        <v>20</v>
      </c>
      <c r="H321" s="209">
        <v>2018</v>
      </c>
      <c r="I321" s="209">
        <v>2019</v>
      </c>
      <c r="J321" s="209">
        <v>2020</v>
      </c>
      <c r="K321" s="209">
        <v>2021</v>
      </c>
      <c r="L321" s="211" t="s">
        <v>21</v>
      </c>
    </row>
    <row r="322" spans="1:12" ht="12.75">
      <c r="A322" s="214"/>
      <c r="B322" s="216"/>
      <c r="C322" s="216"/>
      <c r="D322" s="216"/>
      <c r="E322" s="216"/>
      <c r="F322" s="217"/>
      <c r="G322" s="219"/>
      <c r="H322" s="220"/>
      <c r="I322" s="210"/>
      <c r="J322" s="210"/>
      <c r="K322" s="210"/>
      <c r="L322" s="212"/>
    </row>
    <row r="323" spans="1:12" ht="25.5">
      <c r="A323" s="93" t="s">
        <v>173</v>
      </c>
      <c r="B323" s="34" t="s">
        <v>22</v>
      </c>
      <c r="C323" s="208" t="s">
        <v>300</v>
      </c>
      <c r="D323" s="208"/>
      <c r="E323" s="208"/>
      <c r="F323" s="90"/>
      <c r="G323" s="90" t="s">
        <v>23</v>
      </c>
      <c r="H323" s="60">
        <v>1</v>
      </c>
      <c r="I323" s="60">
        <v>1</v>
      </c>
      <c r="J323" s="60">
        <v>1</v>
      </c>
      <c r="K323" s="60">
        <v>1</v>
      </c>
      <c r="L323" s="56">
        <f>SUM(H323:K323)</f>
        <v>4</v>
      </c>
    </row>
    <row r="324" spans="1:12" ht="12.75">
      <c r="A324" s="94"/>
      <c r="B324" s="33" t="s">
        <v>25</v>
      </c>
      <c r="C324" s="236" t="s">
        <v>60</v>
      </c>
      <c r="D324" s="236"/>
      <c r="E324" s="236"/>
      <c r="F324" s="90"/>
      <c r="G324" s="90" t="s">
        <v>24</v>
      </c>
      <c r="H324" s="91">
        <v>400000</v>
      </c>
      <c r="I324" s="91">
        <v>440000</v>
      </c>
      <c r="J324" s="91">
        <v>484000</v>
      </c>
      <c r="K324" s="91">
        <v>532000</v>
      </c>
      <c r="L324" s="95">
        <f>SUM(H324:K324)</f>
        <v>1856000</v>
      </c>
    </row>
    <row r="325" spans="1:12" ht="12.75">
      <c r="A325" s="94"/>
      <c r="B325" s="34" t="s">
        <v>28</v>
      </c>
      <c r="C325" s="236" t="s">
        <v>50</v>
      </c>
      <c r="D325" s="236"/>
      <c r="E325" s="236"/>
      <c r="F325" s="90"/>
      <c r="G325" s="90"/>
      <c r="H325" s="91"/>
      <c r="I325" s="91"/>
      <c r="J325" s="91"/>
      <c r="K325" s="91"/>
      <c r="L325" s="95"/>
    </row>
    <row r="326" spans="1:12" ht="12.75">
      <c r="A326" s="94"/>
      <c r="B326" s="33" t="s">
        <v>29</v>
      </c>
      <c r="C326" s="237" t="s">
        <v>47</v>
      </c>
      <c r="D326" s="237"/>
      <c r="E326" s="237"/>
      <c r="F326" s="90"/>
      <c r="G326" s="8"/>
      <c r="H326" s="92"/>
      <c r="I326" s="92"/>
      <c r="J326" s="92"/>
      <c r="K326" s="92"/>
      <c r="L326" s="96"/>
    </row>
    <row r="327" spans="1:12" ht="25.5">
      <c r="A327" s="93"/>
      <c r="B327" s="34" t="s">
        <v>22</v>
      </c>
      <c r="C327" s="238"/>
      <c r="D327" s="238"/>
      <c r="E327" s="238"/>
      <c r="F327" s="90"/>
      <c r="G327" s="90" t="s">
        <v>23</v>
      </c>
      <c r="H327" s="60"/>
      <c r="I327" s="60"/>
      <c r="J327" s="60"/>
      <c r="K327" s="60"/>
      <c r="L327" s="56"/>
    </row>
    <row r="328" spans="1:12" ht="12.75">
      <c r="A328" s="94"/>
      <c r="B328" s="33" t="s">
        <v>25</v>
      </c>
      <c r="C328" s="236"/>
      <c r="D328" s="236"/>
      <c r="E328" s="236"/>
      <c r="F328" s="90"/>
      <c r="G328" s="90" t="s">
        <v>24</v>
      </c>
      <c r="H328" s="91"/>
      <c r="I328" s="91"/>
      <c r="J328" s="91"/>
      <c r="K328" s="91"/>
      <c r="L328" s="95"/>
    </row>
    <row r="329" spans="1:12" ht="12.75">
      <c r="A329" s="94"/>
      <c r="B329" s="34" t="s">
        <v>28</v>
      </c>
      <c r="C329" s="236"/>
      <c r="D329" s="236"/>
      <c r="E329" s="236"/>
      <c r="F329" s="90"/>
      <c r="G329" s="90"/>
      <c r="H329" s="91"/>
      <c r="I329" s="91"/>
      <c r="J329" s="91"/>
      <c r="K329" s="91"/>
      <c r="L329" s="95"/>
    </row>
    <row r="330" spans="1:12" ht="12.75">
      <c r="A330" s="94"/>
      <c r="B330" s="33" t="s">
        <v>29</v>
      </c>
      <c r="C330" s="237"/>
      <c r="D330" s="237"/>
      <c r="E330" s="237"/>
      <c r="F330" s="90"/>
      <c r="G330" s="8"/>
      <c r="H330" s="92"/>
      <c r="I330" s="92"/>
      <c r="J330" s="92"/>
      <c r="K330" s="92"/>
      <c r="L330" s="96"/>
    </row>
    <row r="331" spans="1:12" ht="25.5">
      <c r="A331" s="93"/>
      <c r="B331" s="34" t="s">
        <v>22</v>
      </c>
      <c r="C331" s="238"/>
      <c r="D331" s="238"/>
      <c r="E331" s="238"/>
      <c r="F331" s="90"/>
      <c r="G331" s="90" t="s">
        <v>23</v>
      </c>
      <c r="H331" s="60"/>
      <c r="I331" s="60"/>
      <c r="J331" s="60"/>
      <c r="K331" s="60"/>
      <c r="L331" s="56"/>
    </row>
    <row r="332" spans="1:12" ht="12.75">
      <c r="A332" s="94"/>
      <c r="B332" s="33" t="s">
        <v>25</v>
      </c>
      <c r="C332" s="236"/>
      <c r="D332" s="236"/>
      <c r="E332" s="236"/>
      <c r="F332" s="90"/>
      <c r="G332" s="90" t="s">
        <v>24</v>
      </c>
      <c r="H332" s="91"/>
      <c r="I332" s="91"/>
      <c r="J332" s="91"/>
      <c r="K332" s="91"/>
      <c r="L332" s="95"/>
    </row>
    <row r="333" spans="1:12" ht="12.75">
      <c r="A333" s="94"/>
      <c r="B333" s="34" t="s">
        <v>28</v>
      </c>
      <c r="C333" s="236"/>
      <c r="D333" s="236"/>
      <c r="E333" s="236"/>
      <c r="F333" s="90"/>
      <c r="G333" s="90"/>
      <c r="H333" s="91"/>
      <c r="I333" s="91"/>
      <c r="J333" s="91"/>
      <c r="K333" s="91"/>
      <c r="L333" s="95"/>
    </row>
    <row r="334" spans="1:12" ht="12.75">
      <c r="A334" s="94"/>
      <c r="B334" s="33" t="s">
        <v>29</v>
      </c>
      <c r="C334" s="237"/>
      <c r="D334" s="237"/>
      <c r="E334" s="237"/>
      <c r="F334" s="90"/>
      <c r="G334" s="8"/>
      <c r="H334" s="92"/>
      <c r="I334" s="92"/>
      <c r="J334" s="92"/>
      <c r="K334" s="92"/>
      <c r="L334" s="96"/>
    </row>
    <row r="335" spans="1:12" ht="25.5">
      <c r="A335" s="93"/>
      <c r="B335" s="34" t="s">
        <v>22</v>
      </c>
      <c r="C335" s="238"/>
      <c r="D335" s="238"/>
      <c r="E335" s="238"/>
      <c r="F335" s="90"/>
      <c r="G335" s="90" t="s">
        <v>23</v>
      </c>
      <c r="H335" s="60"/>
      <c r="I335" s="60"/>
      <c r="J335" s="60"/>
      <c r="K335" s="60"/>
      <c r="L335" s="56"/>
    </row>
    <row r="336" spans="1:12" ht="12.75">
      <c r="A336" s="94"/>
      <c r="B336" s="33" t="s">
        <v>25</v>
      </c>
      <c r="C336" s="236"/>
      <c r="D336" s="236"/>
      <c r="E336" s="236"/>
      <c r="F336" s="90"/>
      <c r="G336" s="90" t="s">
        <v>24</v>
      </c>
      <c r="H336" s="91"/>
      <c r="I336" s="91"/>
      <c r="J336" s="91"/>
      <c r="K336" s="91"/>
      <c r="L336" s="95"/>
    </row>
    <row r="337" spans="1:12" ht="12.75">
      <c r="A337" s="94"/>
      <c r="B337" s="34" t="s">
        <v>28</v>
      </c>
      <c r="C337" s="236"/>
      <c r="D337" s="236"/>
      <c r="E337" s="236"/>
      <c r="F337" s="90"/>
      <c r="G337" s="90"/>
      <c r="H337" s="91"/>
      <c r="I337" s="91"/>
      <c r="J337" s="91"/>
      <c r="K337" s="91"/>
      <c r="L337" s="95"/>
    </row>
    <row r="338" spans="1:12" ht="12.75">
      <c r="A338" s="94"/>
      <c r="B338" s="33" t="s">
        <v>29</v>
      </c>
      <c r="C338" s="237"/>
      <c r="D338" s="237"/>
      <c r="E338" s="237"/>
      <c r="F338" s="90"/>
      <c r="G338" s="8"/>
      <c r="H338" s="92"/>
      <c r="I338" s="92"/>
      <c r="J338" s="92"/>
      <c r="K338" s="92"/>
      <c r="L338" s="96"/>
    </row>
    <row r="339" spans="1:12" ht="25.5">
      <c r="A339" s="93"/>
      <c r="B339" s="34" t="s">
        <v>22</v>
      </c>
      <c r="C339" s="238"/>
      <c r="D339" s="238"/>
      <c r="E339" s="238"/>
      <c r="F339" s="90"/>
      <c r="G339" s="90" t="s">
        <v>23</v>
      </c>
      <c r="H339" s="60"/>
      <c r="I339" s="60"/>
      <c r="J339" s="60"/>
      <c r="K339" s="60"/>
      <c r="L339" s="56"/>
    </row>
    <row r="340" spans="1:12" ht="12.75">
      <c r="A340" s="94"/>
      <c r="B340" s="33" t="s">
        <v>25</v>
      </c>
      <c r="C340" s="236"/>
      <c r="D340" s="236"/>
      <c r="E340" s="236"/>
      <c r="F340" s="90"/>
      <c r="G340" s="90" t="s">
        <v>24</v>
      </c>
      <c r="H340" s="91"/>
      <c r="I340" s="91"/>
      <c r="J340" s="91"/>
      <c r="K340" s="91"/>
      <c r="L340" s="95"/>
    </row>
    <row r="341" spans="1:12" ht="12.75">
      <c r="A341" s="94"/>
      <c r="B341" s="34" t="s">
        <v>28</v>
      </c>
      <c r="C341" s="236"/>
      <c r="D341" s="236"/>
      <c r="E341" s="236"/>
      <c r="F341" s="90"/>
      <c r="G341" s="90"/>
      <c r="H341" s="91"/>
      <c r="I341" s="91"/>
      <c r="J341" s="91"/>
      <c r="K341" s="91"/>
      <c r="L341" s="95"/>
    </row>
    <row r="342" spans="1:12" ht="12.75">
      <c r="A342" s="94"/>
      <c r="B342" s="33" t="s">
        <v>29</v>
      </c>
      <c r="C342" s="237"/>
      <c r="D342" s="237"/>
      <c r="E342" s="237"/>
      <c r="F342" s="90"/>
      <c r="G342" s="8"/>
      <c r="H342" s="92"/>
      <c r="I342" s="92"/>
      <c r="J342" s="92"/>
      <c r="K342" s="92"/>
      <c r="L342" s="96"/>
    </row>
    <row r="343" spans="1:12" ht="25.5">
      <c r="A343" s="93"/>
      <c r="B343" s="34" t="s">
        <v>22</v>
      </c>
      <c r="C343" s="238"/>
      <c r="D343" s="238"/>
      <c r="E343" s="238"/>
      <c r="F343" s="90"/>
      <c r="G343" s="90" t="s">
        <v>23</v>
      </c>
      <c r="H343" s="60"/>
      <c r="I343" s="60"/>
      <c r="J343" s="60"/>
      <c r="K343" s="60"/>
      <c r="L343" s="56"/>
    </row>
    <row r="344" spans="1:12" ht="12.75">
      <c r="A344" s="94"/>
      <c r="B344" s="33" t="s">
        <v>25</v>
      </c>
      <c r="C344" s="236"/>
      <c r="D344" s="236"/>
      <c r="E344" s="236"/>
      <c r="F344" s="90"/>
      <c r="G344" s="90" t="s">
        <v>24</v>
      </c>
      <c r="H344" s="91"/>
      <c r="I344" s="91"/>
      <c r="J344" s="91"/>
      <c r="K344" s="91"/>
      <c r="L344" s="95"/>
    </row>
    <row r="345" spans="1:12" ht="12.75">
      <c r="A345" s="94"/>
      <c r="B345" s="34" t="s">
        <v>28</v>
      </c>
      <c r="C345" s="236"/>
      <c r="D345" s="236"/>
      <c r="E345" s="236"/>
      <c r="F345" s="90"/>
      <c r="G345" s="90"/>
      <c r="H345" s="91"/>
      <c r="I345" s="91"/>
      <c r="J345" s="91"/>
      <c r="K345" s="91"/>
      <c r="L345" s="95"/>
    </row>
    <row r="346" spans="1:12" ht="13.5" thickBot="1">
      <c r="A346" s="97"/>
      <c r="B346" s="16" t="s">
        <v>29</v>
      </c>
      <c r="C346" s="239"/>
      <c r="D346" s="239"/>
      <c r="E346" s="239"/>
      <c r="F346" s="98"/>
      <c r="G346" s="99"/>
      <c r="H346" s="100"/>
      <c r="I346" s="100"/>
      <c r="J346" s="100"/>
      <c r="K346" s="100"/>
      <c r="L346" s="101"/>
    </row>
    <row r="347" spans="1:12" ht="13.5" thickBot="1">
      <c r="A347" s="286" t="s">
        <v>26</v>
      </c>
      <c r="B347" s="287"/>
      <c r="C347" s="287"/>
      <c r="D347" s="287"/>
      <c r="E347" s="287"/>
      <c r="F347" s="288"/>
      <c r="G347" s="288"/>
      <c r="H347" s="288"/>
      <c r="I347" s="288"/>
      <c r="J347" s="288"/>
      <c r="K347" s="288"/>
      <c r="L347" s="289"/>
    </row>
    <row r="348" spans="1:12" ht="12.75">
      <c r="A348" s="29"/>
      <c r="B348" s="29"/>
      <c r="C348" s="29"/>
      <c r="D348" s="29"/>
      <c r="E348" s="29"/>
      <c r="F348" s="30"/>
      <c r="G348" s="30"/>
      <c r="H348" s="30"/>
      <c r="I348" s="30"/>
      <c r="J348" s="30"/>
      <c r="K348" s="30"/>
      <c r="L348" s="30"/>
    </row>
    <row r="349" spans="1:12" ht="12.75">
      <c r="A349" s="29"/>
      <c r="B349" s="29"/>
      <c r="C349" s="29"/>
      <c r="D349" s="29"/>
      <c r="E349" s="29"/>
      <c r="F349" s="30"/>
      <c r="G349" s="30"/>
      <c r="H349" s="30"/>
      <c r="I349" s="30"/>
      <c r="J349" s="30"/>
      <c r="K349" s="30"/>
      <c r="L349" s="30"/>
    </row>
    <row r="350" spans="1:12" ht="12.75">
      <c r="A350" s="29"/>
      <c r="B350" s="29"/>
      <c r="C350" s="29"/>
      <c r="D350" s="29"/>
      <c r="E350" s="29"/>
      <c r="F350" s="30"/>
      <c r="G350" s="30"/>
      <c r="H350" s="30"/>
      <c r="I350" s="30"/>
      <c r="J350" s="30"/>
      <c r="K350" s="30"/>
      <c r="L350" s="30"/>
    </row>
    <row r="351" ht="12.75">
      <c r="G351" s="74">
        <v>8</v>
      </c>
    </row>
    <row r="354" spans="1:12" ht="12.75" customHeight="1">
      <c r="A354" s="269" t="s">
        <v>34</v>
      </c>
      <c r="B354" s="270"/>
      <c r="C354" s="270"/>
      <c r="D354" s="270"/>
      <c r="E354" s="270"/>
      <c r="F354" s="270"/>
      <c r="G354" s="270"/>
      <c r="H354" s="270"/>
      <c r="I354" s="270"/>
      <c r="J354" s="270"/>
      <c r="K354" s="270"/>
      <c r="L354" s="270"/>
    </row>
    <row r="355" spans="1:12" ht="12.75">
      <c r="A355" s="246" t="s">
        <v>30</v>
      </c>
      <c r="B355" s="246"/>
      <c r="C355" s="246"/>
      <c r="D355" s="246"/>
      <c r="E355" s="246"/>
      <c r="F355" s="246"/>
      <c r="G355" s="246"/>
      <c r="H355" s="246"/>
      <c r="I355" s="246"/>
      <c r="J355" s="246"/>
      <c r="K355" s="246"/>
      <c r="L355" s="246"/>
    </row>
    <row r="356" spans="1:12" ht="13.5" thickBot="1">
      <c r="A356" s="271" t="s">
        <v>270</v>
      </c>
      <c r="B356" s="271"/>
      <c r="C356" s="271"/>
      <c r="D356" s="271"/>
      <c r="E356" s="271"/>
      <c r="F356" s="271"/>
      <c r="G356" s="271"/>
      <c r="H356" s="271"/>
      <c r="I356" s="271"/>
      <c r="J356" s="271"/>
      <c r="K356" s="271"/>
      <c r="L356" s="271"/>
    </row>
    <row r="357" spans="1:12" ht="13.5" thickBot="1">
      <c r="A357" s="246" t="s">
        <v>11</v>
      </c>
      <c r="B357" s="246"/>
      <c r="C357" s="280" t="s">
        <v>43</v>
      </c>
      <c r="D357" s="281"/>
      <c r="E357" s="281"/>
      <c r="F357" s="281"/>
      <c r="G357" s="281"/>
      <c r="H357" s="281"/>
      <c r="I357" s="281"/>
      <c r="J357" s="281"/>
      <c r="K357" s="281"/>
      <c r="L357" s="282"/>
    </row>
    <row r="358" spans="1:12" ht="12.75">
      <c r="A358" s="246" t="s">
        <v>12</v>
      </c>
      <c r="B358" s="246"/>
      <c r="C358" s="247" t="s">
        <v>54</v>
      </c>
      <c r="D358" s="248"/>
      <c r="E358" s="248"/>
      <c r="F358" s="248"/>
      <c r="G358" s="248"/>
      <c r="H358" s="248"/>
      <c r="I358" s="248"/>
      <c r="J358" s="248"/>
      <c r="K358" s="248"/>
      <c r="L358" s="249"/>
    </row>
    <row r="359" spans="1:12" ht="13.5" thickBot="1">
      <c r="A359" s="1"/>
      <c r="B359" s="1"/>
      <c r="C359" s="283"/>
      <c r="D359" s="284"/>
      <c r="E359" s="284"/>
      <c r="F359" s="284"/>
      <c r="G359" s="284"/>
      <c r="H359" s="284"/>
      <c r="I359" s="284"/>
      <c r="J359" s="284"/>
      <c r="K359" s="284"/>
      <c r="L359" s="285"/>
    </row>
    <row r="360" spans="1:12" ht="12.75">
      <c r="A360" s="294" t="s">
        <v>13</v>
      </c>
      <c r="B360" s="295"/>
      <c r="C360" s="295"/>
      <c r="D360" s="295"/>
      <c r="E360" s="296" t="s">
        <v>14</v>
      </c>
      <c r="F360" s="296"/>
      <c r="G360" s="296"/>
      <c r="H360" s="296"/>
      <c r="I360" s="297" t="s">
        <v>15</v>
      </c>
      <c r="J360" s="297"/>
      <c r="K360" s="297"/>
      <c r="L360" s="298"/>
    </row>
    <row r="361" spans="1:12" ht="12.75">
      <c r="A361" s="333" t="s">
        <v>483</v>
      </c>
      <c r="B361" s="334"/>
      <c r="C361" s="334"/>
      <c r="D361" s="334"/>
      <c r="E361" s="299"/>
      <c r="F361" s="299"/>
      <c r="G361" s="299"/>
      <c r="H361" s="299"/>
      <c r="I361" s="299"/>
      <c r="J361" s="299"/>
      <c r="K361" s="299"/>
      <c r="L361" s="300"/>
    </row>
    <row r="362" spans="1:12" ht="12.75">
      <c r="A362" s="290" t="s">
        <v>31</v>
      </c>
      <c r="B362" s="216"/>
      <c r="C362" s="216"/>
      <c r="D362" s="216"/>
      <c r="E362" s="102"/>
      <c r="F362" s="102"/>
      <c r="G362" s="102"/>
      <c r="H362" s="4">
        <v>2018</v>
      </c>
      <c r="I362" s="4">
        <v>2019</v>
      </c>
      <c r="J362" s="4">
        <v>2020</v>
      </c>
      <c r="K362" s="4">
        <v>2021</v>
      </c>
      <c r="L362" s="95" t="s">
        <v>16</v>
      </c>
    </row>
    <row r="363" spans="1:12" ht="12.75">
      <c r="A363" s="331" t="s">
        <v>17</v>
      </c>
      <c r="B363" s="332"/>
      <c r="C363" s="332"/>
      <c r="D363" s="34"/>
      <c r="E363" s="34"/>
      <c r="F363" s="34"/>
      <c r="G363" s="34"/>
      <c r="H363" s="8">
        <f>H368+H372+H376</f>
        <v>77000</v>
      </c>
      <c r="I363" s="8">
        <f>I368+I372+I376</f>
        <v>106000</v>
      </c>
      <c r="J363" s="8">
        <f>J368+J372+J376</f>
        <v>156000</v>
      </c>
      <c r="K363" s="8">
        <f>K368+K372+K376</f>
        <v>202000</v>
      </c>
      <c r="L363" s="108">
        <f>SUM(H363:K363)</f>
        <v>541000</v>
      </c>
    </row>
    <row r="364" spans="1:12" ht="13.5" thickBot="1">
      <c r="A364" s="135"/>
      <c r="B364" s="136"/>
      <c r="C364" s="293"/>
      <c r="D364" s="293"/>
      <c r="E364" s="293"/>
      <c r="F364" s="137"/>
      <c r="G364" s="137"/>
      <c r="H364" s="136"/>
      <c r="I364" s="136"/>
      <c r="J364" s="136"/>
      <c r="K364" s="136"/>
      <c r="L364" s="138"/>
    </row>
    <row r="365" spans="1:12" ht="12.75">
      <c r="A365" s="213" t="s">
        <v>18</v>
      </c>
      <c r="B365" s="215" t="s">
        <v>27</v>
      </c>
      <c r="C365" s="215"/>
      <c r="D365" s="215"/>
      <c r="E365" s="215"/>
      <c r="F365" s="215" t="s">
        <v>19</v>
      </c>
      <c r="G365" s="218" t="s">
        <v>20</v>
      </c>
      <c r="H365" s="209">
        <v>2018</v>
      </c>
      <c r="I365" s="209">
        <v>2019</v>
      </c>
      <c r="J365" s="209">
        <v>2020</v>
      </c>
      <c r="K365" s="209">
        <v>2021</v>
      </c>
      <c r="L365" s="211" t="s">
        <v>21</v>
      </c>
    </row>
    <row r="366" spans="1:12" ht="12.75">
      <c r="A366" s="214"/>
      <c r="B366" s="216"/>
      <c r="C366" s="216"/>
      <c r="D366" s="216"/>
      <c r="E366" s="216"/>
      <c r="F366" s="217"/>
      <c r="G366" s="219"/>
      <c r="H366" s="220"/>
      <c r="I366" s="210"/>
      <c r="J366" s="210"/>
      <c r="K366" s="210"/>
      <c r="L366" s="212"/>
    </row>
    <row r="367" spans="1:12" ht="25.5">
      <c r="A367" s="93" t="s">
        <v>172</v>
      </c>
      <c r="B367" s="34" t="s">
        <v>22</v>
      </c>
      <c r="C367" s="208" t="s">
        <v>301</v>
      </c>
      <c r="D367" s="208"/>
      <c r="E367" s="208"/>
      <c r="F367" s="90"/>
      <c r="G367" s="90" t="s">
        <v>23</v>
      </c>
      <c r="H367" s="60">
        <v>1</v>
      </c>
      <c r="I367" s="60">
        <v>1</v>
      </c>
      <c r="J367" s="60">
        <v>1</v>
      </c>
      <c r="K367" s="60">
        <v>1</v>
      </c>
      <c r="L367" s="56">
        <f>SUM(H367:K367)</f>
        <v>4</v>
      </c>
    </row>
    <row r="368" spans="1:12" ht="12.75">
      <c r="A368" s="94"/>
      <c r="B368" s="33" t="s">
        <v>25</v>
      </c>
      <c r="C368" s="201" t="s">
        <v>39</v>
      </c>
      <c r="D368" s="201"/>
      <c r="E368" s="201"/>
      <c r="F368" s="90"/>
      <c r="G368" s="90" t="s">
        <v>24</v>
      </c>
      <c r="H368" s="91">
        <v>55000</v>
      </c>
      <c r="I368" s="91">
        <v>70000</v>
      </c>
      <c r="J368" s="91">
        <v>111000</v>
      </c>
      <c r="K368" s="91">
        <v>168000</v>
      </c>
      <c r="L368" s="95">
        <f>SUM(H368:K368)</f>
        <v>404000</v>
      </c>
    </row>
    <row r="369" spans="1:12" ht="12.75">
      <c r="A369" s="94"/>
      <c r="B369" s="34" t="s">
        <v>28</v>
      </c>
      <c r="C369" s="201" t="s">
        <v>50</v>
      </c>
      <c r="D369" s="201"/>
      <c r="E369" s="201"/>
      <c r="F369" s="90"/>
      <c r="G369" s="90"/>
      <c r="H369" s="91"/>
      <c r="I369" s="91"/>
      <c r="J369" s="91"/>
      <c r="K369" s="91"/>
      <c r="L369" s="95"/>
    </row>
    <row r="370" spans="1:12" ht="12.75">
      <c r="A370" s="94"/>
      <c r="B370" s="33" t="s">
        <v>29</v>
      </c>
      <c r="C370" s="207" t="s">
        <v>47</v>
      </c>
      <c r="D370" s="207"/>
      <c r="E370" s="207"/>
      <c r="F370" s="90"/>
      <c r="G370" s="8"/>
      <c r="H370" s="92"/>
      <c r="I370" s="92"/>
      <c r="J370" s="92"/>
      <c r="K370" s="92"/>
      <c r="L370" s="96"/>
    </row>
    <row r="371" spans="1:12" ht="25.5">
      <c r="A371" s="93" t="s">
        <v>173</v>
      </c>
      <c r="B371" s="34" t="s">
        <v>22</v>
      </c>
      <c r="C371" s="208" t="s">
        <v>302</v>
      </c>
      <c r="D371" s="208"/>
      <c r="E371" s="208"/>
      <c r="F371" s="90"/>
      <c r="G371" s="90" t="s">
        <v>23</v>
      </c>
      <c r="H371" s="60">
        <v>1</v>
      </c>
      <c r="I371" s="60">
        <v>1</v>
      </c>
      <c r="J371" s="60">
        <v>1</v>
      </c>
      <c r="K371" s="60">
        <v>1</v>
      </c>
      <c r="L371" s="56">
        <f>SUM(H371:K371)</f>
        <v>4</v>
      </c>
    </row>
    <row r="372" spans="1:12" ht="12.75">
      <c r="A372" s="94"/>
      <c r="B372" s="33" t="s">
        <v>25</v>
      </c>
      <c r="C372" s="236" t="s">
        <v>39</v>
      </c>
      <c r="D372" s="236"/>
      <c r="E372" s="236"/>
      <c r="F372" s="90"/>
      <c r="G372" s="90" t="s">
        <v>24</v>
      </c>
      <c r="H372" s="91">
        <v>10000</v>
      </c>
      <c r="I372" s="91">
        <v>20000</v>
      </c>
      <c r="J372" s="91">
        <v>25000</v>
      </c>
      <c r="K372" s="91">
        <v>10000</v>
      </c>
      <c r="L372" s="95">
        <f>SUM(H372:K372)</f>
        <v>65000</v>
      </c>
    </row>
    <row r="373" spans="1:12" ht="12.75">
      <c r="A373" s="94"/>
      <c r="B373" s="34" t="s">
        <v>28</v>
      </c>
      <c r="C373" s="236" t="s">
        <v>50</v>
      </c>
      <c r="D373" s="236"/>
      <c r="E373" s="236"/>
      <c r="F373" s="90"/>
      <c r="G373" s="90"/>
      <c r="H373" s="91"/>
      <c r="I373" s="91"/>
      <c r="J373" s="91"/>
      <c r="K373" s="91"/>
      <c r="L373" s="95"/>
    </row>
    <row r="374" spans="1:12" ht="12.75">
      <c r="A374" s="94"/>
      <c r="B374" s="33" t="s">
        <v>29</v>
      </c>
      <c r="C374" s="237" t="s">
        <v>47</v>
      </c>
      <c r="D374" s="237"/>
      <c r="E374" s="237"/>
      <c r="F374" s="90"/>
      <c r="G374" s="8"/>
      <c r="H374" s="92"/>
      <c r="I374" s="92"/>
      <c r="J374" s="92"/>
      <c r="K374" s="92"/>
      <c r="L374" s="96"/>
    </row>
    <row r="375" spans="1:12" ht="25.5">
      <c r="A375" s="93" t="s">
        <v>172</v>
      </c>
      <c r="B375" s="34" t="s">
        <v>22</v>
      </c>
      <c r="C375" s="238" t="s">
        <v>176</v>
      </c>
      <c r="D375" s="238"/>
      <c r="E375" s="238"/>
      <c r="F375" s="90"/>
      <c r="G375" s="90" t="s">
        <v>23</v>
      </c>
      <c r="H375" s="60">
        <v>1</v>
      </c>
      <c r="I375" s="60">
        <v>1</v>
      </c>
      <c r="J375" s="60">
        <v>1</v>
      </c>
      <c r="K375" s="60">
        <v>1</v>
      </c>
      <c r="L375" s="56">
        <f>SUM(H375:K375)</f>
        <v>4</v>
      </c>
    </row>
    <row r="376" spans="1:12" ht="12.75">
      <c r="A376" s="94"/>
      <c r="B376" s="33" t="s">
        <v>25</v>
      </c>
      <c r="C376" s="236" t="s">
        <v>39</v>
      </c>
      <c r="D376" s="236"/>
      <c r="E376" s="236"/>
      <c r="F376" s="90"/>
      <c r="G376" s="90" t="s">
        <v>24</v>
      </c>
      <c r="H376" s="91">
        <v>12000</v>
      </c>
      <c r="I376" s="91">
        <v>16000</v>
      </c>
      <c r="J376" s="91">
        <v>20000</v>
      </c>
      <c r="K376" s="91">
        <v>24000</v>
      </c>
      <c r="L376" s="95">
        <f>SUM(H376:K376)</f>
        <v>72000</v>
      </c>
    </row>
    <row r="377" spans="1:12" ht="12.75">
      <c r="A377" s="94"/>
      <c r="B377" s="34" t="s">
        <v>28</v>
      </c>
      <c r="C377" s="236" t="s">
        <v>50</v>
      </c>
      <c r="D377" s="236"/>
      <c r="E377" s="236"/>
      <c r="F377" s="90"/>
      <c r="G377" s="90"/>
      <c r="H377" s="91"/>
      <c r="I377" s="91"/>
      <c r="J377" s="91"/>
      <c r="K377" s="91"/>
      <c r="L377" s="95"/>
    </row>
    <row r="378" spans="1:12" ht="12.75">
      <c r="A378" s="94"/>
      <c r="B378" s="33" t="s">
        <v>29</v>
      </c>
      <c r="C378" s="237" t="s">
        <v>47</v>
      </c>
      <c r="D378" s="237"/>
      <c r="E378" s="237"/>
      <c r="F378" s="90"/>
      <c r="G378" s="8"/>
      <c r="H378" s="92"/>
      <c r="I378" s="92"/>
      <c r="J378" s="92"/>
      <c r="K378" s="92"/>
      <c r="L378" s="96"/>
    </row>
    <row r="379" spans="1:12" ht="25.5">
      <c r="A379" s="93"/>
      <c r="B379" s="34" t="s">
        <v>22</v>
      </c>
      <c r="C379" s="238"/>
      <c r="D379" s="238"/>
      <c r="E379" s="238"/>
      <c r="F379" s="90"/>
      <c r="G379" s="90" t="s">
        <v>23</v>
      </c>
      <c r="H379" s="60"/>
      <c r="I379" s="60"/>
      <c r="J379" s="60"/>
      <c r="K379" s="60"/>
      <c r="L379" s="56"/>
    </row>
    <row r="380" spans="1:12" ht="12.75">
      <c r="A380" s="94"/>
      <c r="B380" s="33" t="s">
        <v>25</v>
      </c>
      <c r="C380" s="236"/>
      <c r="D380" s="236"/>
      <c r="E380" s="236"/>
      <c r="F380" s="90"/>
      <c r="G380" s="90" t="s">
        <v>24</v>
      </c>
      <c r="H380" s="91"/>
      <c r="I380" s="91"/>
      <c r="J380" s="91"/>
      <c r="K380" s="91"/>
      <c r="L380" s="95"/>
    </row>
    <row r="381" spans="1:12" ht="12.75">
      <c r="A381" s="94"/>
      <c r="B381" s="34" t="s">
        <v>28</v>
      </c>
      <c r="C381" s="236"/>
      <c r="D381" s="236"/>
      <c r="E381" s="236"/>
      <c r="F381" s="90"/>
      <c r="G381" s="90"/>
      <c r="H381" s="91"/>
      <c r="I381" s="91"/>
      <c r="J381" s="91"/>
      <c r="K381" s="91"/>
      <c r="L381" s="95"/>
    </row>
    <row r="382" spans="1:12" ht="12.75">
      <c r="A382" s="94"/>
      <c r="B382" s="33" t="s">
        <v>29</v>
      </c>
      <c r="C382" s="237"/>
      <c r="D382" s="237"/>
      <c r="E382" s="237"/>
      <c r="F382" s="90"/>
      <c r="G382" s="8"/>
      <c r="H382" s="92"/>
      <c r="I382" s="92"/>
      <c r="J382" s="92"/>
      <c r="K382" s="92"/>
      <c r="L382" s="96"/>
    </row>
    <row r="383" spans="1:12" ht="25.5">
      <c r="A383" s="93"/>
      <c r="B383" s="34" t="s">
        <v>22</v>
      </c>
      <c r="C383" s="238"/>
      <c r="D383" s="238"/>
      <c r="E383" s="238"/>
      <c r="F383" s="90"/>
      <c r="G383" s="90" t="s">
        <v>23</v>
      </c>
      <c r="H383" s="60"/>
      <c r="I383" s="60"/>
      <c r="J383" s="60"/>
      <c r="K383" s="60"/>
      <c r="L383" s="56"/>
    </row>
    <row r="384" spans="1:12" ht="12.75">
      <c r="A384" s="94"/>
      <c r="B384" s="33" t="s">
        <v>25</v>
      </c>
      <c r="C384" s="236"/>
      <c r="D384" s="236"/>
      <c r="E384" s="236"/>
      <c r="F384" s="90"/>
      <c r="G384" s="90" t="s">
        <v>24</v>
      </c>
      <c r="H384" s="91"/>
      <c r="I384" s="91"/>
      <c r="J384" s="91"/>
      <c r="K384" s="91"/>
      <c r="L384" s="95"/>
    </row>
    <row r="385" spans="1:12" ht="12.75">
      <c r="A385" s="94"/>
      <c r="B385" s="34" t="s">
        <v>28</v>
      </c>
      <c r="C385" s="236"/>
      <c r="D385" s="236"/>
      <c r="E385" s="236"/>
      <c r="F385" s="90"/>
      <c r="G385" s="90"/>
      <c r="H385" s="91"/>
      <c r="I385" s="91"/>
      <c r="J385" s="91"/>
      <c r="K385" s="91"/>
      <c r="L385" s="95"/>
    </row>
    <row r="386" spans="1:12" ht="12.75">
      <c r="A386" s="94"/>
      <c r="B386" s="33" t="s">
        <v>29</v>
      </c>
      <c r="C386" s="237"/>
      <c r="D386" s="237"/>
      <c r="E386" s="237"/>
      <c r="F386" s="90"/>
      <c r="G386" s="8"/>
      <c r="H386" s="92"/>
      <c r="I386" s="92"/>
      <c r="J386" s="92"/>
      <c r="K386" s="92"/>
      <c r="L386" s="96"/>
    </row>
    <row r="387" spans="1:12" ht="25.5">
      <c r="A387" s="93"/>
      <c r="B387" s="34" t="s">
        <v>22</v>
      </c>
      <c r="C387" s="238"/>
      <c r="D387" s="238"/>
      <c r="E387" s="238"/>
      <c r="F387" s="90"/>
      <c r="G387" s="90" t="s">
        <v>23</v>
      </c>
      <c r="H387" s="60"/>
      <c r="I387" s="60"/>
      <c r="J387" s="60"/>
      <c r="K387" s="60"/>
      <c r="L387" s="56"/>
    </row>
    <row r="388" spans="1:12" ht="12.75">
      <c r="A388" s="94"/>
      <c r="B388" s="33" t="s">
        <v>25</v>
      </c>
      <c r="C388" s="236"/>
      <c r="D388" s="236"/>
      <c r="E388" s="236"/>
      <c r="F388" s="90"/>
      <c r="G388" s="90" t="s">
        <v>24</v>
      </c>
      <c r="H388" s="91"/>
      <c r="I388" s="91"/>
      <c r="J388" s="91"/>
      <c r="K388" s="91"/>
      <c r="L388" s="95"/>
    </row>
    <row r="389" spans="1:12" ht="12.75">
      <c r="A389" s="94"/>
      <c r="B389" s="34" t="s">
        <v>28</v>
      </c>
      <c r="C389" s="236"/>
      <c r="D389" s="236"/>
      <c r="E389" s="236"/>
      <c r="F389" s="90"/>
      <c r="G389" s="90"/>
      <c r="H389" s="91"/>
      <c r="I389" s="91"/>
      <c r="J389" s="91"/>
      <c r="K389" s="91"/>
      <c r="L389" s="95"/>
    </row>
    <row r="390" spans="1:12" ht="13.5" thickBot="1">
      <c r="A390" s="97"/>
      <c r="B390" s="16" t="s">
        <v>29</v>
      </c>
      <c r="C390" s="239"/>
      <c r="D390" s="239"/>
      <c r="E390" s="239"/>
      <c r="F390" s="98"/>
      <c r="G390" s="99"/>
      <c r="H390" s="100"/>
      <c r="I390" s="100"/>
      <c r="J390" s="100"/>
      <c r="K390" s="100"/>
      <c r="L390" s="101"/>
    </row>
    <row r="391" spans="1:12" ht="13.5" thickBot="1">
      <c r="A391" s="286" t="s">
        <v>26</v>
      </c>
      <c r="B391" s="287"/>
      <c r="C391" s="287"/>
      <c r="D391" s="287"/>
      <c r="E391" s="287"/>
      <c r="F391" s="288"/>
      <c r="G391" s="288"/>
      <c r="H391" s="288"/>
      <c r="I391" s="288"/>
      <c r="J391" s="288"/>
      <c r="K391" s="288"/>
      <c r="L391" s="289"/>
    </row>
    <row r="392" spans="1:12" ht="12.75">
      <c r="A392" s="29"/>
      <c r="B392" s="29"/>
      <c r="C392" s="29"/>
      <c r="D392" s="29"/>
      <c r="E392" s="29"/>
      <c r="F392" s="30"/>
      <c r="G392" s="30"/>
      <c r="H392" s="30"/>
      <c r="I392" s="30"/>
      <c r="J392" s="30"/>
      <c r="K392" s="30"/>
      <c r="L392" s="30"/>
    </row>
    <row r="393" spans="1:12" ht="12.75">
      <c r="A393" s="29"/>
      <c r="B393" s="29"/>
      <c r="C393" s="29"/>
      <c r="D393" s="29"/>
      <c r="E393" s="29"/>
      <c r="F393" s="30"/>
      <c r="G393" s="30"/>
      <c r="H393" s="30"/>
      <c r="I393" s="30"/>
      <c r="J393" s="30"/>
      <c r="K393" s="30"/>
      <c r="L393" s="30"/>
    </row>
    <row r="395" ht="12.75">
      <c r="G395" s="74">
        <v>9</v>
      </c>
    </row>
    <row r="396" ht="12.75">
      <c r="G396" s="74"/>
    </row>
    <row r="398" spans="1:12" ht="12.75">
      <c r="A398" s="269" t="s">
        <v>34</v>
      </c>
      <c r="B398" s="270"/>
      <c r="C398" s="270"/>
      <c r="D398" s="270"/>
      <c r="E398" s="270"/>
      <c r="F398" s="270"/>
      <c r="G398" s="270"/>
      <c r="H398" s="270"/>
      <c r="I398" s="270"/>
      <c r="J398" s="270"/>
      <c r="K398" s="270"/>
      <c r="L398" s="270"/>
    </row>
    <row r="399" spans="1:12" ht="12.75">
      <c r="A399" s="246" t="s">
        <v>30</v>
      </c>
      <c r="B399" s="246"/>
      <c r="C399" s="246"/>
      <c r="D399" s="246"/>
      <c r="E399" s="246"/>
      <c r="F399" s="246"/>
      <c r="G399" s="246"/>
      <c r="H399" s="246"/>
      <c r="I399" s="246"/>
      <c r="J399" s="246"/>
      <c r="K399" s="246"/>
      <c r="L399" s="246"/>
    </row>
    <row r="400" spans="1:12" ht="13.5" thickBot="1">
      <c r="A400" s="271" t="s">
        <v>269</v>
      </c>
      <c r="B400" s="271"/>
      <c r="C400" s="271"/>
      <c r="D400" s="271"/>
      <c r="E400" s="271"/>
      <c r="F400" s="271"/>
      <c r="G400" s="271"/>
      <c r="H400" s="271"/>
      <c r="I400" s="271"/>
      <c r="J400" s="271"/>
      <c r="K400" s="271"/>
      <c r="L400" s="271"/>
    </row>
    <row r="401" spans="1:12" ht="13.5" thickBot="1">
      <c r="A401" s="246" t="s">
        <v>11</v>
      </c>
      <c r="B401" s="246"/>
      <c r="C401" s="280" t="s">
        <v>62</v>
      </c>
      <c r="D401" s="281"/>
      <c r="E401" s="281"/>
      <c r="F401" s="281"/>
      <c r="G401" s="281"/>
      <c r="H401" s="281"/>
      <c r="I401" s="281"/>
      <c r="J401" s="281"/>
      <c r="K401" s="281"/>
      <c r="L401" s="282"/>
    </row>
    <row r="402" spans="1:12" ht="12.75">
      <c r="A402" s="246" t="s">
        <v>12</v>
      </c>
      <c r="B402" s="246"/>
      <c r="C402" s="247" t="s">
        <v>63</v>
      </c>
      <c r="D402" s="248"/>
      <c r="E402" s="248"/>
      <c r="F402" s="248"/>
      <c r="G402" s="248"/>
      <c r="H402" s="248"/>
      <c r="I402" s="248"/>
      <c r="J402" s="248"/>
      <c r="K402" s="248"/>
      <c r="L402" s="249"/>
    </row>
    <row r="403" spans="1:12" ht="13.5" thickBot="1">
      <c r="A403" s="1"/>
      <c r="B403" s="1"/>
      <c r="C403" s="283"/>
      <c r="D403" s="284"/>
      <c r="E403" s="284"/>
      <c r="F403" s="284"/>
      <c r="G403" s="284"/>
      <c r="H403" s="284"/>
      <c r="I403" s="284"/>
      <c r="J403" s="284"/>
      <c r="K403" s="284"/>
      <c r="L403" s="285"/>
    </row>
    <row r="404" spans="1:12" ht="12.75">
      <c r="A404" s="294" t="s">
        <v>13</v>
      </c>
      <c r="B404" s="295"/>
      <c r="C404" s="295"/>
      <c r="D404" s="295"/>
      <c r="E404" s="296" t="s">
        <v>14</v>
      </c>
      <c r="F404" s="296"/>
      <c r="G404" s="296"/>
      <c r="H404" s="296"/>
      <c r="I404" s="297" t="s">
        <v>15</v>
      </c>
      <c r="J404" s="297"/>
      <c r="K404" s="297"/>
      <c r="L404" s="298"/>
    </row>
    <row r="405" spans="1:12" ht="12.75">
      <c r="A405" s="333" t="s">
        <v>483</v>
      </c>
      <c r="B405" s="334"/>
      <c r="C405" s="334"/>
      <c r="D405" s="334"/>
      <c r="E405" s="299"/>
      <c r="F405" s="299"/>
      <c r="G405" s="299"/>
      <c r="H405" s="299"/>
      <c r="I405" s="299"/>
      <c r="J405" s="299"/>
      <c r="K405" s="299"/>
      <c r="L405" s="300"/>
    </row>
    <row r="406" spans="1:12" ht="12.75">
      <c r="A406" s="290" t="s">
        <v>31</v>
      </c>
      <c r="B406" s="216"/>
      <c r="C406" s="216"/>
      <c r="D406" s="216"/>
      <c r="E406" s="102"/>
      <c r="F406" s="102"/>
      <c r="G406" s="102"/>
      <c r="H406" s="4">
        <v>2018</v>
      </c>
      <c r="I406" s="4">
        <v>2019</v>
      </c>
      <c r="J406" s="4">
        <v>2020</v>
      </c>
      <c r="K406" s="4">
        <v>2021</v>
      </c>
      <c r="L406" s="95" t="s">
        <v>16</v>
      </c>
    </row>
    <row r="407" spans="1:12" ht="12.75">
      <c r="A407" s="331" t="s">
        <v>17</v>
      </c>
      <c r="B407" s="332"/>
      <c r="C407" s="332"/>
      <c r="D407" s="34"/>
      <c r="E407" s="34"/>
      <c r="F407" s="34"/>
      <c r="G407" s="34"/>
      <c r="H407" s="8">
        <f>H412+H416+H420+H424+H428</f>
        <v>916332.25</v>
      </c>
      <c r="I407" s="8">
        <f>I412+I416+I420+I424+I428+I432</f>
        <v>747440</v>
      </c>
      <c r="J407" s="8">
        <f>J412+J416+J420+J424+J428+J432</f>
        <v>799852.8</v>
      </c>
      <c r="K407" s="8">
        <f>K412+K416+K420+K424+K428+K432</f>
        <v>868555.14</v>
      </c>
      <c r="L407" s="96">
        <f>SUM(H407:K407)</f>
        <v>3332180.19</v>
      </c>
    </row>
    <row r="408" spans="1:12" ht="13.5" thickBot="1">
      <c r="A408" s="135"/>
      <c r="B408" s="136"/>
      <c r="C408" s="293"/>
      <c r="D408" s="293"/>
      <c r="E408" s="293"/>
      <c r="F408" s="137"/>
      <c r="G408" s="137"/>
      <c r="H408" s="136"/>
      <c r="I408" s="136"/>
      <c r="J408" s="136"/>
      <c r="K408" s="136"/>
      <c r="L408" s="138"/>
    </row>
    <row r="409" spans="1:12" ht="12.75">
      <c r="A409" s="213" t="s">
        <v>18</v>
      </c>
      <c r="B409" s="215" t="s">
        <v>27</v>
      </c>
      <c r="C409" s="215"/>
      <c r="D409" s="215"/>
      <c r="E409" s="215"/>
      <c r="F409" s="215" t="s">
        <v>19</v>
      </c>
      <c r="G409" s="218" t="s">
        <v>20</v>
      </c>
      <c r="H409" s="209">
        <v>2018</v>
      </c>
      <c r="I409" s="209">
        <v>2019</v>
      </c>
      <c r="J409" s="209">
        <v>2020</v>
      </c>
      <c r="K409" s="209">
        <v>2021</v>
      </c>
      <c r="L409" s="211" t="s">
        <v>21</v>
      </c>
    </row>
    <row r="410" spans="1:12" ht="12.75">
      <c r="A410" s="214"/>
      <c r="B410" s="216"/>
      <c r="C410" s="216"/>
      <c r="D410" s="216"/>
      <c r="E410" s="216"/>
      <c r="F410" s="217"/>
      <c r="G410" s="219"/>
      <c r="H410" s="220"/>
      <c r="I410" s="210"/>
      <c r="J410" s="210"/>
      <c r="K410" s="210"/>
      <c r="L410" s="212"/>
    </row>
    <row r="411" spans="1:12" ht="25.5">
      <c r="A411" s="93" t="s">
        <v>174</v>
      </c>
      <c r="B411" s="34" t="s">
        <v>22</v>
      </c>
      <c r="C411" s="208" t="s">
        <v>303</v>
      </c>
      <c r="D411" s="208"/>
      <c r="E411" s="208"/>
      <c r="F411" s="90"/>
      <c r="G411" s="90" t="s">
        <v>23</v>
      </c>
      <c r="H411" s="60">
        <v>1</v>
      </c>
      <c r="I411" s="60">
        <v>1</v>
      </c>
      <c r="J411" s="60">
        <v>1</v>
      </c>
      <c r="K411" s="60">
        <v>1</v>
      </c>
      <c r="L411" s="56">
        <f>SUM(H411:K411)</f>
        <v>4</v>
      </c>
    </row>
    <row r="412" spans="1:12" ht="12.75">
      <c r="A412" s="94"/>
      <c r="B412" s="33" t="s">
        <v>25</v>
      </c>
      <c r="C412" s="201"/>
      <c r="D412" s="201"/>
      <c r="E412" s="201"/>
      <c r="F412" s="90"/>
      <c r="G412" s="90" t="s">
        <v>24</v>
      </c>
      <c r="H412" s="91">
        <v>60000</v>
      </c>
      <c r="I412" s="91">
        <v>60000</v>
      </c>
      <c r="J412" s="91">
        <v>60000</v>
      </c>
      <c r="K412" s="91">
        <v>60000</v>
      </c>
      <c r="L412" s="95">
        <f>SUM(H412:K412)</f>
        <v>240000</v>
      </c>
    </row>
    <row r="413" spans="1:12" ht="12.75">
      <c r="A413" s="94"/>
      <c r="B413" s="34" t="s">
        <v>28</v>
      </c>
      <c r="C413" s="201" t="s">
        <v>64</v>
      </c>
      <c r="D413" s="201"/>
      <c r="E413" s="201"/>
      <c r="F413" s="90"/>
      <c r="G413" s="90"/>
      <c r="H413" s="91"/>
      <c r="I413" s="91"/>
      <c r="J413" s="91"/>
      <c r="K413" s="91"/>
      <c r="L413" s="95"/>
    </row>
    <row r="414" spans="1:12" ht="12.75">
      <c r="A414" s="94"/>
      <c r="B414" s="33" t="s">
        <v>29</v>
      </c>
      <c r="C414" s="207" t="s">
        <v>65</v>
      </c>
      <c r="D414" s="207"/>
      <c r="E414" s="207"/>
      <c r="F414" s="90"/>
      <c r="G414" s="8"/>
      <c r="H414" s="92"/>
      <c r="I414" s="92"/>
      <c r="J414" s="92"/>
      <c r="K414" s="92"/>
      <c r="L414" s="96"/>
    </row>
    <row r="415" spans="1:12" ht="25.5">
      <c r="A415" s="93" t="s">
        <v>174</v>
      </c>
      <c r="B415" s="34" t="s">
        <v>22</v>
      </c>
      <c r="C415" s="208" t="s">
        <v>304</v>
      </c>
      <c r="D415" s="208"/>
      <c r="E415" s="208"/>
      <c r="F415" s="90"/>
      <c r="G415" s="90" t="s">
        <v>23</v>
      </c>
      <c r="H415" s="60">
        <v>1</v>
      </c>
      <c r="I415" s="60">
        <v>1</v>
      </c>
      <c r="J415" s="60">
        <v>1</v>
      </c>
      <c r="K415" s="60">
        <v>1</v>
      </c>
      <c r="L415" s="56">
        <f>SUM(H415:K415)</f>
        <v>4</v>
      </c>
    </row>
    <row r="416" spans="1:12" ht="12.75">
      <c r="A416" s="94"/>
      <c r="B416" s="33" t="s">
        <v>25</v>
      </c>
      <c r="C416" s="201"/>
      <c r="D416" s="201"/>
      <c r="E416" s="201"/>
      <c r="F416" s="90"/>
      <c r="G416" s="90" t="s">
        <v>24</v>
      </c>
      <c r="H416" s="91">
        <v>5000</v>
      </c>
      <c r="I416" s="91">
        <v>7440</v>
      </c>
      <c r="J416" s="91">
        <v>7852.8</v>
      </c>
      <c r="K416" s="91">
        <v>8555.14</v>
      </c>
      <c r="L416" s="95">
        <f>SUM(H416:K416)</f>
        <v>28847.94</v>
      </c>
    </row>
    <row r="417" spans="1:12" ht="12.75">
      <c r="A417" s="94"/>
      <c r="B417" s="34" t="s">
        <v>28</v>
      </c>
      <c r="C417" s="201" t="s">
        <v>64</v>
      </c>
      <c r="D417" s="201"/>
      <c r="E417" s="201"/>
      <c r="F417" s="90"/>
      <c r="G417" s="90"/>
      <c r="H417" s="91"/>
      <c r="I417" s="91"/>
      <c r="J417" s="91"/>
      <c r="K417" s="91"/>
      <c r="L417" s="95"/>
    </row>
    <row r="418" spans="1:12" ht="12.75">
      <c r="A418" s="94"/>
      <c r="B418" s="33" t="s">
        <v>29</v>
      </c>
      <c r="C418" s="207" t="s">
        <v>65</v>
      </c>
      <c r="D418" s="207"/>
      <c r="E418" s="207"/>
      <c r="F418" s="90"/>
      <c r="G418" s="8"/>
      <c r="H418" s="92"/>
      <c r="I418" s="92"/>
      <c r="J418" s="92"/>
      <c r="K418" s="92"/>
      <c r="L418" s="96"/>
    </row>
    <row r="419" spans="1:12" ht="25.5">
      <c r="A419" s="93" t="s">
        <v>174</v>
      </c>
      <c r="B419" s="34" t="s">
        <v>22</v>
      </c>
      <c r="C419" s="208" t="s">
        <v>305</v>
      </c>
      <c r="D419" s="208"/>
      <c r="E419" s="208"/>
      <c r="F419" s="90"/>
      <c r="G419" s="90" t="s">
        <v>23</v>
      </c>
      <c r="H419" s="60">
        <v>1</v>
      </c>
      <c r="I419" s="60">
        <v>1</v>
      </c>
      <c r="J419" s="60">
        <v>1</v>
      </c>
      <c r="K419" s="60">
        <v>1</v>
      </c>
      <c r="L419" s="56">
        <f>SUM(H419:K419)</f>
        <v>4</v>
      </c>
    </row>
    <row r="420" spans="1:12" ht="12.75">
      <c r="A420" s="94"/>
      <c r="B420" s="33" t="s">
        <v>25</v>
      </c>
      <c r="C420" s="201"/>
      <c r="D420" s="201"/>
      <c r="E420" s="201"/>
      <c r="F420" s="90"/>
      <c r="G420" s="90" t="s">
        <v>24</v>
      </c>
      <c r="H420" s="103">
        <v>331332.25</v>
      </c>
      <c r="I420" s="103">
        <v>100000</v>
      </c>
      <c r="J420" s="103">
        <v>100000</v>
      </c>
      <c r="K420" s="103">
        <v>100000</v>
      </c>
      <c r="L420" s="95">
        <f>SUM(H420:K420)</f>
        <v>631332.25</v>
      </c>
    </row>
    <row r="421" spans="1:12" ht="12.75">
      <c r="A421" s="94"/>
      <c r="B421" s="34" t="s">
        <v>28</v>
      </c>
      <c r="C421" s="201" t="s">
        <v>64</v>
      </c>
      <c r="D421" s="201"/>
      <c r="E421" s="201"/>
      <c r="F421" s="90"/>
      <c r="G421" s="90"/>
      <c r="H421" s="103"/>
      <c r="I421" s="103"/>
      <c r="J421" s="103"/>
      <c r="K421" s="103"/>
      <c r="L421" s="95"/>
    </row>
    <row r="422" spans="1:12" ht="12.75">
      <c r="A422" s="94"/>
      <c r="B422" s="33" t="s">
        <v>29</v>
      </c>
      <c r="C422" s="207" t="s">
        <v>65</v>
      </c>
      <c r="D422" s="207"/>
      <c r="E422" s="207"/>
      <c r="F422" s="90"/>
      <c r="G422" s="8"/>
      <c r="H422" s="92"/>
      <c r="I422" s="92"/>
      <c r="J422" s="92"/>
      <c r="K422" s="92"/>
      <c r="L422" s="96"/>
    </row>
    <row r="423" spans="1:12" ht="25.5">
      <c r="A423" s="93" t="s">
        <v>174</v>
      </c>
      <c r="B423" s="34" t="s">
        <v>22</v>
      </c>
      <c r="C423" s="208" t="s">
        <v>306</v>
      </c>
      <c r="D423" s="208"/>
      <c r="E423" s="208"/>
      <c r="F423" s="90"/>
      <c r="G423" s="90" t="s">
        <v>23</v>
      </c>
      <c r="H423" s="60">
        <v>1</v>
      </c>
      <c r="I423" s="60">
        <v>1</v>
      </c>
      <c r="J423" s="60">
        <v>1</v>
      </c>
      <c r="K423" s="60">
        <v>1</v>
      </c>
      <c r="L423" s="56">
        <f>SUM(H423:K423)</f>
        <v>4</v>
      </c>
    </row>
    <row r="424" spans="1:12" ht="12.75">
      <c r="A424" s="94"/>
      <c r="B424" s="33" t="s">
        <v>25</v>
      </c>
      <c r="C424" s="201"/>
      <c r="D424" s="201"/>
      <c r="E424" s="201"/>
      <c r="F424" s="90"/>
      <c r="G424" s="90" t="s">
        <v>24</v>
      </c>
      <c r="H424" s="91">
        <v>320000</v>
      </c>
      <c r="I424" s="91">
        <v>340000</v>
      </c>
      <c r="J424" s="91">
        <v>360000</v>
      </c>
      <c r="K424" s="91">
        <v>400000</v>
      </c>
      <c r="L424" s="95">
        <f>SUM(H424:K424)</f>
        <v>1420000</v>
      </c>
    </row>
    <row r="425" spans="1:12" ht="12.75">
      <c r="A425" s="94"/>
      <c r="B425" s="34" t="s">
        <v>28</v>
      </c>
      <c r="C425" s="201" t="s">
        <v>64</v>
      </c>
      <c r="D425" s="201"/>
      <c r="E425" s="201"/>
      <c r="F425" s="90"/>
      <c r="G425" s="90"/>
      <c r="H425" s="91"/>
      <c r="I425" s="91"/>
      <c r="J425" s="91"/>
      <c r="K425" s="91"/>
      <c r="L425" s="95"/>
    </row>
    <row r="426" spans="1:12" ht="12.75">
      <c r="A426" s="94"/>
      <c r="B426" s="33" t="s">
        <v>29</v>
      </c>
      <c r="C426" s="207" t="s">
        <v>66</v>
      </c>
      <c r="D426" s="207"/>
      <c r="E426" s="207"/>
      <c r="F426" s="90"/>
      <c r="G426" s="8"/>
      <c r="H426" s="92"/>
      <c r="I426" s="92"/>
      <c r="J426" s="92"/>
      <c r="K426" s="92"/>
      <c r="L426" s="96"/>
    </row>
    <row r="427" spans="1:12" ht="25.5">
      <c r="A427" s="93" t="s">
        <v>174</v>
      </c>
      <c r="B427" s="34" t="s">
        <v>22</v>
      </c>
      <c r="C427" s="208" t="s">
        <v>307</v>
      </c>
      <c r="D427" s="208"/>
      <c r="E427" s="208"/>
      <c r="F427" s="90"/>
      <c r="G427" s="90" t="s">
        <v>23</v>
      </c>
      <c r="H427" s="60">
        <v>1</v>
      </c>
      <c r="I427" s="60">
        <v>1</v>
      </c>
      <c r="J427" s="60">
        <v>1</v>
      </c>
      <c r="K427" s="60">
        <v>1</v>
      </c>
      <c r="L427" s="56">
        <f>SUM(H427:K427)</f>
        <v>4</v>
      </c>
    </row>
    <row r="428" spans="1:12" ht="12.75">
      <c r="A428" s="94"/>
      <c r="B428" s="33" t="s">
        <v>25</v>
      </c>
      <c r="C428" s="201"/>
      <c r="D428" s="201"/>
      <c r="E428" s="201"/>
      <c r="F428" s="90"/>
      <c r="G428" s="90" t="s">
        <v>24</v>
      </c>
      <c r="H428" s="91">
        <v>200000</v>
      </c>
      <c r="I428" s="91">
        <v>240000</v>
      </c>
      <c r="J428" s="91">
        <v>272000</v>
      </c>
      <c r="K428" s="91">
        <v>300000</v>
      </c>
      <c r="L428" s="95">
        <f>SUM(H428:K428)</f>
        <v>1012000</v>
      </c>
    </row>
    <row r="429" spans="1:12" ht="12.75">
      <c r="A429" s="94"/>
      <c r="B429" s="34" t="s">
        <v>28</v>
      </c>
      <c r="C429" s="201" t="s">
        <v>64</v>
      </c>
      <c r="D429" s="201"/>
      <c r="E429" s="201"/>
      <c r="F429" s="90"/>
      <c r="G429" s="90"/>
      <c r="H429" s="91"/>
      <c r="I429" s="91"/>
      <c r="J429" s="91"/>
      <c r="K429" s="91"/>
      <c r="L429" s="95"/>
    </row>
    <row r="430" spans="1:12" ht="12.75">
      <c r="A430" s="94"/>
      <c r="B430" s="33" t="s">
        <v>29</v>
      </c>
      <c r="C430" s="207" t="s">
        <v>65</v>
      </c>
      <c r="D430" s="207"/>
      <c r="E430" s="207"/>
      <c r="F430" s="90"/>
      <c r="G430" s="8"/>
      <c r="H430" s="92"/>
      <c r="I430" s="92"/>
      <c r="J430" s="92"/>
      <c r="K430" s="92"/>
      <c r="L430" s="96"/>
    </row>
    <row r="431" spans="1:12" ht="25.5">
      <c r="A431" s="93"/>
      <c r="B431" s="34" t="s">
        <v>22</v>
      </c>
      <c r="C431" s="238"/>
      <c r="D431" s="238"/>
      <c r="E431" s="238"/>
      <c r="F431" s="90"/>
      <c r="G431" s="90" t="s">
        <v>23</v>
      </c>
      <c r="H431" s="60"/>
      <c r="I431" s="60"/>
      <c r="J431" s="60"/>
      <c r="K431" s="60"/>
      <c r="L431" s="56"/>
    </row>
    <row r="432" spans="1:12" ht="12.75">
      <c r="A432" s="94"/>
      <c r="B432" s="33" t="s">
        <v>25</v>
      </c>
      <c r="C432" s="236"/>
      <c r="D432" s="236"/>
      <c r="E432" s="236"/>
      <c r="F432" s="90"/>
      <c r="G432" s="90" t="s">
        <v>24</v>
      </c>
      <c r="H432" s="91"/>
      <c r="I432" s="91"/>
      <c r="J432" s="91"/>
      <c r="K432" s="91"/>
      <c r="L432" s="95"/>
    </row>
    <row r="433" spans="1:12" ht="12.75">
      <c r="A433" s="94"/>
      <c r="B433" s="34" t="s">
        <v>28</v>
      </c>
      <c r="C433" s="236"/>
      <c r="D433" s="236"/>
      <c r="E433" s="236"/>
      <c r="F433" s="90"/>
      <c r="G433" s="90"/>
      <c r="H433" s="91"/>
      <c r="I433" s="91"/>
      <c r="J433" s="91"/>
      <c r="K433" s="91"/>
      <c r="L433" s="95"/>
    </row>
    <row r="434" spans="1:12" ht="13.5" thickBot="1">
      <c r="A434" s="97"/>
      <c r="B434" s="16" t="s">
        <v>29</v>
      </c>
      <c r="C434" s="239"/>
      <c r="D434" s="239"/>
      <c r="E434" s="239"/>
      <c r="F434" s="98"/>
      <c r="G434" s="99"/>
      <c r="H434" s="100"/>
      <c r="I434" s="100"/>
      <c r="J434" s="100"/>
      <c r="K434" s="100"/>
      <c r="L434" s="101"/>
    </row>
    <row r="435" spans="1:12" ht="13.5" thickBot="1">
      <c r="A435" s="286" t="s">
        <v>26</v>
      </c>
      <c r="B435" s="287"/>
      <c r="C435" s="287"/>
      <c r="D435" s="287"/>
      <c r="E435" s="287"/>
      <c r="F435" s="288"/>
      <c r="G435" s="288"/>
      <c r="H435" s="288"/>
      <c r="I435" s="288"/>
      <c r="J435" s="288"/>
      <c r="K435" s="288"/>
      <c r="L435" s="289"/>
    </row>
    <row r="436" spans="1:12" ht="12.75">
      <c r="A436" s="29"/>
      <c r="B436" s="29"/>
      <c r="C436" s="29"/>
      <c r="D436" s="29"/>
      <c r="E436" s="29"/>
      <c r="F436" s="30"/>
      <c r="G436" s="30"/>
      <c r="H436" s="30"/>
      <c r="I436" s="30"/>
      <c r="J436" s="30"/>
      <c r="K436" s="30"/>
      <c r="L436" s="30"/>
    </row>
    <row r="437" spans="1:12" ht="12.75">
      <c r="A437" s="29"/>
      <c r="B437" s="29"/>
      <c r="C437" s="29"/>
      <c r="D437" s="29"/>
      <c r="E437" s="29"/>
      <c r="F437" s="30"/>
      <c r="G437" s="30"/>
      <c r="H437" s="30"/>
      <c r="I437" s="30"/>
      <c r="J437" s="30"/>
      <c r="K437" s="30"/>
      <c r="L437" s="30"/>
    </row>
    <row r="438" spans="1:12" ht="12.75">
      <c r="A438" s="29"/>
      <c r="B438" s="29"/>
      <c r="C438" s="29"/>
      <c r="D438" s="29"/>
      <c r="E438" s="29"/>
      <c r="F438" s="30"/>
      <c r="G438" s="30"/>
      <c r="H438" s="30"/>
      <c r="I438" s="30"/>
      <c r="J438" s="30"/>
      <c r="K438" s="30"/>
      <c r="L438" s="30"/>
    </row>
    <row r="439" spans="1:12" ht="12.75">
      <c r="A439" s="29"/>
      <c r="B439" s="29"/>
      <c r="C439" s="29"/>
      <c r="D439" s="29"/>
      <c r="E439" s="29"/>
      <c r="F439" s="30"/>
      <c r="G439" s="89">
        <v>10</v>
      </c>
      <c r="H439" s="30"/>
      <c r="I439" s="30"/>
      <c r="J439" s="30"/>
      <c r="K439" s="30"/>
      <c r="L439" s="30"/>
    </row>
    <row r="440" spans="1:12" ht="12.75">
      <c r="A440" s="29"/>
      <c r="B440" s="29"/>
      <c r="C440" s="29"/>
      <c r="D440" s="29"/>
      <c r="E440" s="29"/>
      <c r="F440" s="30"/>
      <c r="G440" s="30"/>
      <c r="H440" s="30"/>
      <c r="I440" s="30"/>
      <c r="J440" s="30"/>
      <c r="K440" s="30"/>
      <c r="L440" s="30"/>
    </row>
    <row r="442" spans="1:12" ht="12.75">
      <c r="A442" s="269" t="s">
        <v>34</v>
      </c>
      <c r="B442" s="270"/>
      <c r="C442" s="270"/>
      <c r="D442" s="270"/>
      <c r="E442" s="270"/>
      <c r="F442" s="270"/>
      <c r="G442" s="270"/>
      <c r="H442" s="270"/>
      <c r="I442" s="270"/>
      <c r="J442" s="270"/>
      <c r="K442" s="270"/>
      <c r="L442" s="270"/>
    </row>
    <row r="443" spans="1:12" ht="12.75">
      <c r="A443" s="246" t="s">
        <v>30</v>
      </c>
      <c r="B443" s="246"/>
      <c r="C443" s="246"/>
      <c r="D443" s="246"/>
      <c r="E443" s="246"/>
      <c r="F443" s="246"/>
      <c r="G443" s="246"/>
      <c r="H443" s="246"/>
      <c r="I443" s="246"/>
      <c r="J443" s="246"/>
      <c r="K443" s="246"/>
      <c r="L443" s="246"/>
    </row>
    <row r="444" spans="1:12" ht="13.5" thickBot="1">
      <c r="A444" s="330" t="s">
        <v>490</v>
      </c>
      <c r="B444" s="330"/>
      <c r="C444" s="330"/>
      <c r="D444" s="330"/>
      <c r="E444" s="330"/>
      <c r="F444" s="330"/>
      <c r="G444" s="330"/>
      <c r="H444" s="330"/>
      <c r="I444" s="330"/>
      <c r="J444" s="330"/>
      <c r="K444" s="330"/>
      <c r="L444" s="330"/>
    </row>
    <row r="445" spans="1:12" ht="13.5" thickBot="1">
      <c r="A445" s="246" t="s">
        <v>11</v>
      </c>
      <c r="B445" s="246"/>
      <c r="C445" s="280" t="s">
        <v>227</v>
      </c>
      <c r="D445" s="281"/>
      <c r="E445" s="281"/>
      <c r="F445" s="281"/>
      <c r="G445" s="281"/>
      <c r="H445" s="281"/>
      <c r="I445" s="281"/>
      <c r="J445" s="281"/>
      <c r="K445" s="281"/>
      <c r="L445" s="282"/>
    </row>
    <row r="446" spans="1:12" ht="12.75">
      <c r="A446" s="246" t="s">
        <v>12</v>
      </c>
      <c r="B446" s="246"/>
      <c r="C446" s="247" t="s">
        <v>68</v>
      </c>
      <c r="D446" s="248"/>
      <c r="E446" s="248"/>
      <c r="F446" s="248"/>
      <c r="G446" s="248"/>
      <c r="H446" s="248"/>
      <c r="I446" s="248"/>
      <c r="J446" s="248"/>
      <c r="K446" s="248"/>
      <c r="L446" s="249"/>
    </row>
    <row r="447" spans="1:12" ht="13.5" thickBot="1">
      <c r="A447" s="23"/>
      <c r="B447" s="23"/>
      <c r="C447" s="283"/>
      <c r="D447" s="284"/>
      <c r="E447" s="284"/>
      <c r="F447" s="284"/>
      <c r="G447" s="284"/>
      <c r="H447" s="284"/>
      <c r="I447" s="284"/>
      <c r="J447" s="284"/>
      <c r="K447" s="284"/>
      <c r="L447" s="285"/>
    </row>
    <row r="448" spans="1:12" ht="12.75">
      <c r="A448" s="294" t="s">
        <v>13</v>
      </c>
      <c r="B448" s="295"/>
      <c r="C448" s="295"/>
      <c r="D448" s="295"/>
      <c r="E448" s="296" t="s">
        <v>14</v>
      </c>
      <c r="F448" s="296"/>
      <c r="G448" s="296"/>
      <c r="H448" s="296"/>
      <c r="I448" s="297" t="s">
        <v>15</v>
      </c>
      <c r="J448" s="297"/>
      <c r="K448" s="297"/>
      <c r="L448" s="298"/>
    </row>
    <row r="449" spans="1:12" ht="12.75">
      <c r="A449" s="262" t="s">
        <v>483</v>
      </c>
      <c r="B449" s="263"/>
      <c r="C449" s="263"/>
      <c r="D449" s="264"/>
      <c r="E449" s="299"/>
      <c r="F449" s="299"/>
      <c r="G449" s="299"/>
      <c r="H449" s="299"/>
      <c r="I449" s="299"/>
      <c r="J449" s="299"/>
      <c r="K449" s="299"/>
      <c r="L449" s="300"/>
    </row>
    <row r="450" spans="1:12" ht="12.75">
      <c r="A450" s="290" t="s">
        <v>31</v>
      </c>
      <c r="B450" s="216"/>
      <c r="C450" s="216"/>
      <c r="D450" s="216"/>
      <c r="E450" s="102"/>
      <c r="F450" s="102"/>
      <c r="G450" s="102"/>
      <c r="H450" s="4">
        <v>2018</v>
      </c>
      <c r="I450" s="4">
        <v>2019</v>
      </c>
      <c r="J450" s="4">
        <v>2020</v>
      </c>
      <c r="K450" s="4">
        <v>2021</v>
      </c>
      <c r="L450" s="95" t="s">
        <v>16</v>
      </c>
    </row>
    <row r="451" spans="1:12" ht="12.75">
      <c r="A451" s="291" t="s">
        <v>17</v>
      </c>
      <c r="B451" s="292"/>
      <c r="C451" s="292"/>
      <c r="D451" s="128"/>
      <c r="E451" s="128"/>
      <c r="F451" s="128"/>
      <c r="G451" s="128"/>
      <c r="H451" s="105">
        <f>H456+H460+H464+H468</f>
        <v>1451476</v>
      </c>
      <c r="I451" s="105">
        <f>I456+I460+I464+I468</f>
        <v>1653780</v>
      </c>
      <c r="J451" s="105">
        <f>J456+J460+J464+J468</f>
        <v>1884522</v>
      </c>
      <c r="K451" s="105">
        <f>K456+K460+K464+K468</f>
        <v>2147722</v>
      </c>
      <c r="L451" s="107">
        <f>SUM(H451:K451)</f>
        <v>7137500</v>
      </c>
    </row>
    <row r="452" spans="1:12" ht="12.75">
      <c r="A452" s="129"/>
      <c r="B452" s="130"/>
      <c r="C452" s="341"/>
      <c r="D452" s="341"/>
      <c r="E452" s="341"/>
      <c r="F452" s="131"/>
      <c r="G452" s="131"/>
      <c r="H452" s="130"/>
      <c r="I452" s="130"/>
      <c r="J452" s="130"/>
      <c r="K452" s="130"/>
      <c r="L452" s="132"/>
    </row>
    <row r="453" spans="1:12" ht="12.75">
      <c r="A453" s="320" t="s">
        <v>18</v>
      </c>
      <c r="B453" s="321" t="s">
        <v>27</v>
      </c>
      <c r="C453" s="321"/>
      <c r="D453" s="321"/>
      <c r="E453" s="321"/>
      <c r="F453" s="321" t="s">
        <v>19</v>
      </c>
      <c r="G453" s="322" t="s">
        <v>20</v>
      </c>
      <c r="H453" s="318">
        <v>2018</v>
      </c>
      <c r="I453" s="318">
        <v>2019</v>
      </c>
      <c r="J453" s="318">
        <v>2020</v>
      </c>
      <c r="K453" s="318">
        <v>2021</v>
      </c>
      <c r="L453" s="319" t="s">
        <v>21</v>
      </c>
    </row>
    <row r="454" spans="1:12" ht="12.75">
      <c r="A454" s="214"/>
      <c r="B454" s="216"/>
      <c r="C454" s="216"/>
      <c r="D454" s="216"/>
      <c r="E454" s="216"/>
      <c r="F454" s="217"/>
      <c r="G454" s="219"/>
      <c r="H454" s="220"/>
      <c r="I454" s="210"/>
      <c r="J454" s="210"/>
      <c r="K454" s="210"/>
      <c r="L454" s="212"/>
    </row>
    <row r="455" spans="1:12" ht="25.5">
      <c r="A455" s="93" t="s">
        <v>172</v>
      </c>
      <c r="B455" s="34" t="s">
        <v>22</v>
      </c>
      <c r="C455" s="208" t="s">
        <v>308</v>
      </c>
      <c r="D455" s="208"/>
      <c r="E455" s="208"/>
      <c r="F455" s="90"/>
      <c r="G455" s="90" t="s">
        <v>23</v>
      </c>
      <c r="H455" s="60">
        <v>1</v>
      </c>
      <c r="I455" s="60">
        <v>1</v>
      </c>
      <c r="J455" s="60">
        <v>1</v>
      </c>
      <c r="K455" s="60">
        <v>1</v>
      </c>
      <c r="L455" s="56">
        <f>SUM(H455:K455)</f>
        <v>4</v>
      </c>
    </row>
    <row r="456" spans="1:12" ht="12.75">
      <c r="A456" s="94"/>
      <c r="B456" s="33" t="s">
        <v>25</v>
      </c>
      <c r="C456" s="201" t="s">
        <v>39</v>
      </c>
      <c r="D456" s="201"/>
      <c r="E456" s="201"/>
      <c r="F456" s="90"/>
      <c r="G456" s="90" t="s">
        <v>24</v>
      </c>
      <c r="H456" s="103">
        <v>1429476</v>
      </c>
      <c r="I456" s="103">
        <v>1629780</v>
      </c>
      <c r="J456" s="103">
        <v>1857522</v>
      </c>
      <c r="K456" s="103">
        <v>2117722</v>
      </c>
      <c r="L456" s="95">
        <f>SUM(H456:K456)</f>
        <v>7034500</v>
      </c>
    </row>
    <row r="457" spans="1:12" ht="12.75">
      <c r="A457" s="94"/>
      <c r="B457" s="34" t="s">
        <v>28</v>
      </c>
      <c r="C457" s="201" t="s">
        <v>67</v>
      </c>
      <c r="D457" s="201"/>
      <c r="E457" s="201"/>
      <c r="F457" s="90"/>
      <c r="G457" s="90"/>
      <c r="H457" s="103"/>
      <c r="I457" s="103"/>
      <c r="J457" s="103"/>
      <c r="K457" s="103"/>
      <c r="L457" s="95"/>
    </row>
    <row r="458" spans="1:12" ht="12.75">
      <c r="A458" s="94"/>
      <c r="B458" s="33" t="s">
        <v>29</v>
      </c>
      <c r="C458" s="207" t="s">
        <v>47</v>
      </c>
      <c r="D458" s="207"/>
      <c r="E458" s="207"/>
      <c r="F458" s="90"/>
      <c r="G458" s="8"/>
      <c r="H458" s="110"/>
      <c r="I458" s="110"/>
      <c r="J458" s="110"/>
      <c r="K458" s="110"/>
      <c r="L458" s="96"/>
    </row>
    <row r="459" spans="1:12" ht="25.5">
      <c r="A459" s="93" t="s">
        <v>173</v>
      </c>
      <c r="B459" s="34" t="s">
        <v>22</v>
      </c>
      <c r="C459" s="208" t="s">
        <v>486</v>
      </c>
      <c r="D459" s="208"/>
      <c r="E459" s="208"/>
      <c r="F459" s="90"/>
      <c r="G459" s="90" t="s">
        <v>23</v>
      </c>
      <c r="H459" s="111">
        <v>1</v>
      </c>
      <c r="I459" s="111">
        <v>1</v>
      </c>
      <c r="J459" s="111">
        <v>1</v>
      </c>
      <c r="K459" s="111">
        <v>1</v>
      </c>
      <c r="L459" s="56">
        <f>SUM(H459:K459)</f>
        <v>4</v>
      </c>
    </row>
    <row r="460" spans="1:12" ht="12.75">
      <c r="A460" s="94"/>
      <c r="B460" s="33" t="s">
        <v>25</v>
      </c>
      <c r="C460" s="201" t="s">
        <v>41</v>
      </c>
      <c r="D460" s="201"/>
      <c r="E460" s="201"/>
      <c r="F460" s="90"/>
      <c r="G460" s="90" t="s">
        <v>24</v>
      </c>
      <c r="H460" s="103">
        <v>10000</v>
      </c>
      <c r="I460" s="103">
        <v>10000</v>
      </c>
      <c r="J460" s="103">
        <v>10000</v>
      </c>
      <c r="K460" s="103">
        <v>10000</v>
      </c>
      <c r="L460" s="95">
        <f>SUM(H460:K460)</f>
        <v>40000</v>
      </c>
    </row>
    <row r="461" spans="1:12" ht="12.75">
      <c r="A461" s="94"/>
      <c r="B461" s="34" t="s">
        <v>28</v>
      </c>
      <c r="C461" s="201" t="s">
        <v>67</v>
      </c>
      <c r="D461" s="201"/>
      <c r="E461" s="201"/>
      <c r="F461" s="90"/>
      <c r="G461" s="90"/>
      <c r="H461" s="103"/>
      <c r="I461" s="103"/>
      <c r="J461" s="103"/>
      <c r="K461" s="103"/>
      <c r="L461" s="95"/>
    </row>
    <row r="462" spans="1:12" ht="12.75">
      <c r="A462" s="94"/>
      <c r="B462" s="33" t="s">
        <v>29</v>
      </c>
      <c r="C462" s="207" t="s">
        <v>47</v>
      </c>
      <c r="D462" s="207"/>
      <c r="E462" s="207"/>
      <c r="F462" s="90"/>
      <c r="G462" s="8"/>
      <c r="H462" s="110"/>
      <c r="I462" s="110"/>
      <c r="J462" s="110"/>
      <c r="K462" s="110"/>
      <c r="L462" s="96"/>
    </row>
    <row r="463" spans="1:12" ht="25.5">
      <c r="A463" s="93" t="s">
        <v>173</v>
      </c>
      <c r="B463" s="34" t="s">
        <v>22</v>
      </c>
      <c r="C463" s="208" t="s">
        <v>487</v>
      </c>
      <c r="D463" s="208"/>
      <c r="E463" s="208"/>
      <c r="F463" s="90"/>
      <c r="G463" s="90" t="s">
        <v>23</v>
      </c>
      <c r="H463" s="111">
        <v>1</v>
      </c>
      <c r="I463" s="111">
        <v>1</v>
      </c>
      <c r="J463" s="111">
        <v>1</v>
      </c>
      <c r="K463" s="111">
        <v>1</v>
      </c>
      <c r="L463" s="56">
        <f>SUM(H463:K463)</f>
        <v>4</v>
      </c>
    </row>
    <row r="464" spans="1:12" ht="12.75">
      <c r="A464" s="94"/>
      <c r="B464" s="33" t="s">
        <v>25</v>
      </c>
      <c r="C464" s="201" t="s">
        <v>52</v>
      </c>
      <c r="D464" s="201"/>
      <c r="E464" s="201"/>
      <c r="F464" s="90"/>
      <c r="G464" s="90" t="s">
        <v>24</v>
      </c>
      <c r="H464" s="103">
        <v>10000</v>
      </c>
      <c r="I464" s="103">
        <v>12000</v>
      </c>
      <c r="J464" s="103">
        <v>15000</v>
      </c>
      <c r="K464" s="103">
        <v>18000</v>
      </c>
      <c r="L464" s="95">
        <f>SUM(H464:K464)</f>
        <v>55000</v>
      </c>
    </row>
    <row r="465" spans="1:12" ht="12.75">
      <c r="A465" s="94"/>
      <c r="B465" s="34" t="s">
        <v>28</v>
      </c>
      <c r="C465" s="201" t="s">
        <v>67</v>
      </c>
      <c r="D465" s="201"/>
      <c r="E465" s="201"/>
      <c r="F465" s="90"/>
      <c r="G465" s="90"/>
      <c r="H465" s="91"/>
      <c r="I465" s="91"/>
      <c r="J465" s="91"/>
      <c r="K465" s="91"/>
      <c r="L465" s="95"/>
    </row>
    <row r="466" spans="1:12" ht="12.75">
      <c r="A466" s="94"/>
      <c r="B466" s="33" t="s">
        <v>29</v>
      </c>
      <c r="C466" s="207" t="s">
        <v>53</v>
      </c>
      <c r="D466" s="207"/>
      <c r="E466" s="207"/>
      <c r="F466" s="90"/>
      <c r="G466" s="8"/>
      <c r="H466" s="92"/>
      <c r="I466" s="92"/>
      <c r="J466" s="92"/>
      <c r="K466" s="92"/>
      <c r="L466" s="96"/>
    </row>
    <row r="467" spans="1:12" ht="25.5">
      <c r="A467" s="93" t="s">
        <v>172</v>
      </c>
      <c r="B467" s="34" t="s">
        <v>22</v>
      </c>
      <c r="C467" s="208" t="s">
        <v>311</v>
      </c>
      <c r="D467" s="208"/>
      <c r="E467" s="208"/>
      <c r="F467" s="90"/>
      <c r="G467" s="90" t="s">
        <v>23</v>
      </c>
      <c r="H467" s="60">
        <v>1</v>
      </c>
      <c r="I467" s="60">
        <v>1</v>
      </c>
      <c r="J467" s="60">
        <v>1</v>
      </c>
      <c r="K467" s="60">
        <v>1</v>
      </c>
      <c r="L467" s="56">
        <f>SUM(H467:K467)</f>
        <v>4</v>
      </c>
    </row>
    <row r="468" spans="1:12" ht="12.75">
      <c r="A468" s="94"/>
      <c r="B468" s="33" t="s">
        <v>25</v>
      </c>
      <c r="C468" s="201" t="s">
        <v>39</v>
      </c>
      <c r="D468" s="201"/>
      <c r="E468" s="201"/>
      <c r="F468" s="90"/>
      <c r="G468" s="90" t="s">
        <v>24</v>
      </c>
      <c r="H468" s="91">
        <v>2000</v>
      </c>
      <c r="I468" s="91">
        <v>2000</v>
      </c>
      <c r="J468" s="91">
        <v>2000</v>
      </c>
      <c r="K468" s="91">
        <v>2000</v>
      </c>
      <c r="L468" s="95">
        <f>SUM(H468:K468)</f>
        <v>8000</v>
      </c>
    </row>
    <row r="469" spans="1:12" ht="12.75">
      <c r="A469" s="94"/>
      <c r="B469" s="34" t="s">
        <v>28</v>
      </c>
      <c r="C469" s="201" t="s">
        <v>67</v>
      </c>
      <c r="D469" s="201"/>
      <c r="E469" s="201"/>
      <c r="F469" s="90"/>
      <c r="G469" s="90"/>
      <c r="H469" s="91"/>
      <c r="I469" s="91"/>
      <c r="J469" s="91"/>
      <c r="K469" s="91"/>
      <c r="L469" s="95"/>
    </row>
    <row r="470" spans="1:12" ht="12.75">
      <c r="A470" s="94"/>
      <c r="B470" s="33" t="s">
        <v>29</v>
      </c>
      <c r="C470" s="207" t="s">
        <v>47</v>
      </c>
      <c r="D470" s="207"/>
      <c r="E470" s="207"/>
      <c r="F470" s="90"/>
      <c r="G470" s="8"/>
      <c r="H470" s="92"/>
      <c r="I470" s="92"/>
      <c r="J470" s="92"/>
      <c r="K470" s="92"/>
      <c r="L470" s="96"/>
    </row>
    <row r="471" spans="1:12" ht="25.5">
      <c r="A471" s="93"/>
      <c r="B471" s="34" t="s">
        <v>22</v>
      </c>
      <c r="C471" s="238"/>
      <c r="D471" s="238"/>
      <c r="E471" s="238"/>
      <c r="F471" s="90"/>
      <c r="G471" s="90" t="s">
        <v>23</v>
      </c>
      <c r="H471" s="60"/>
      <c r="I471" s="60"/>
      <c r="J471" s="60"/>
      <c r="K471" s="60"/>
      <c r="L471" s="56"/>
    </row>
    <row r="472" spans="1:12" ht="12.75">
      <c r="A472" s="94"/>
      <c r="B472" s="33" t="s">
        <v>25</v>
      </c>
      <c r="C472" s="236"/>
      <c r="D472" s="236"/>
      <c r="E472" s="236"/>
      <c r="F472" s="90"/>
      <c r="G472" s="90" t="s">
        <v>24</v>
      </c>
      <c r="H472" s="91"/>
      <c r="I472" s="91"/>
      <c r="J472" s="91"/>
      <c r="K472" s="91"/>
      <c r="L472" s="95"/>
    </row>
    <row r="473" spans="1:12" ht="12.75">
      <c r="A473" s="94"/>
      <c r="B473" s="34" t="s">
        <v>28</v>
      </c>
      <c r="C473" s="236"/>
      <c r="D473" s="236"/>
      <c r="E473" s="236"/>
      <c r="F473" s="90"/>
      <c r="G473" s="90"/>
      <c r="H473" s="91"/>
      <c r="I473" s="91"/>
      <c r="J473" s="91"/>
      <c r="K473" s="91"/>
      <c r="L473" s="95"/>
    </row>
    <row r="474" spans="1:12" ht="12.75">
      <c r="A474" s="94"/>
      <c r="B474" s="33" t="s">
        <v>29</v>
      </c>
      <c r="C474" s="237"/>
      <c r="D474" s="237"/>
      <c r="E474" s="237"/>
      <c r="F474" s="90"/>
      <c r="G474" s="8"/>
      <c r="H474" s="92"/>
      <c r="I474" s="92"/>
      <c r="J474" s="92"/>
      <c r="K474" s="92"/>
      <c r="L474" s="96"/>
    </row>
    <row r="475" spans="1:12" ht="25.5">
      <c r="A475" s="93"/>
      <c r="B475" s="34" t="s">
        <v>22</v>
      </c>
      <c r="C475" s="238"/>
      <c r="D475" s="238"/>
      <c r="E475" s="238"/>
      <c r="F475" s="90"/>
      <c r="G475" s="90" t="s">
        <v>23</v>
      </c>
      <c r="H475" s="60"/>
      <c r="I475" s="60"/>
      <c r="J475" s="60"/>
      <c r="K475" s="60"/>
      <c r="L475" s="56"/>
    </row>
    <row r="476" spans="1:12" ht="12.75">
      <c r="A476" s="94"/>
      <c r="B476" s="33" t="s">
        <v>25</v>
      </c>
      <c r="C476" s="236"/>
      <c r="D476" s="236"/>
      <c r="E476" s="236"/>
      <c r="F476" s="90"/>
      <c r="G476" s="90" t="s">
        <v>24</v>
      </c>
      <c r="H476" s="91"/>
      <c r="I476" s="91"/>
      <c r="J476" s="91"/>
      <c r="K476" s="91"/>
      <c r="L476" s="95"/>
    </row>
    <row r="477" spans="1:12" ht="12.75">
      <c r="A477" s="94"/>
      <c r="B477" s="34" t="s">
        <v>28</v>
      </c>
      <c r="C477" s="236"/>
      <c r="D477" s="236"/>
      <c r="E477" s="236"/>
      <c r="F477" s="90"/>
      <c r="G477" s="90"/>
      <c r="H477" s="91"/>
      <c r="I477" s="91"/>
      <c r="J477" s="91"/>
      <c r="K477" s="91"/>
      <c r="L477" s="95"/>
    </row>
    <row r="478" spans="1:12" ht="13.5" thickBot="1">
      <c r="A478" s="104"/>
      <c r="B478" s="32" t="s">
        <v>29</v>
      </c>
      <c r="C478" s="329"/>
      <c r="D478" s="329"/>
      <c r="E478" s="329"/>
      <c r="F478" s="12"/>
      <c r="G478" s="105"/>
      <c r="H478" s="106"/>
      <c r="I478" s="106"/>
      <c r="J478" s="106"/>
      <c r="K478" s="106"/>
      <c r="L478" s="107"/>
    </row>
    <row r="479" spans="1:12" ht="13.5" thickBot="1">
      <c r="A479" s="286" t="s">
        <v>26</v>
      </c>
      <c r="B479" s="287"/>
      <c r="C479" s="287"/>
      <c r="D479" s="287"/>
      <c r="E479" s="287"/>
      <c r="F479" s="288"/>
      <c r="G479" s="288"/>
      <c r="H479" s="288"/>
      <c r="I479" s="288"/>
      <c r="J479" s="288"/>
      <c r="K479" s="288"/>
      <c r="L479" s="289"/>
    </row>
    <row r="480" spans="1:12" ht="12.75">
      <c r="A480" s="29"/>
      <c r="B480" s="29"/>
      <c r="C480" s="29"/>
      <c r="D480" s="29"/>
      <c r="E480" s="29"/>
      <c r="F480" s="30"/>
      <c r="G480" s="30"/>
      <c r="H480" s="30"/>
      <c r="I480" s="30"/>
      <c r="J480" s="30"/>
      <c r="K480" s="30"/>
      <c r="L480" s="30"/>
    </row>
    <row r="481" spans="1:12" ht="12.75">
      <c r="A481" s="29"/>
      <c r="B481" s="29"/>
      <c r="C481" s="29"/>
      <c r="D481" s="29"/>
      <c r="E481" s="29"/>
      <c r="F481" s="30"/>
      <c r="G481" s="30"/>
      <c r="H481" s="30"/>
      <c r="I481" s="30"/>
      <c r="J481" s="30"/>
      <c r="K481" s="30"/>
      <c r="L481" s="30"/>
    </row>
    <row r="482" spans="1:12" ht="12.75">
      <c r="A482" s="29"/>
      <c r="B482" s="29"/>
      <c r="C482" s="29"/>
      <c r="D482" s="29"/>
      <c r="E482" s="29"/>
      <c r="F482" s="30"/>
      <c r="G482" s="30"/>
      <c r="H482" s="30"/>
      <c r="I482" s="30"/>
      <c r="J482" s="30"/>
      <c r="K482" s="30"/>
      <c r="L482" s="30"/>
    </row>
    <row r="483" ht="12.75">
      <c r="G483" s="74">
        <v>11</v>
      </c>
    </row>
    <row r="484" ht="12.75">
      <c r="G484" s="74"/>
    </row>
    <row r="485" ht="12.75" customHeight="1">
      <c r="G485" s="74"/>
    </row>
    <row r="486" spans="1:12" ht="12.75">
      <c r="A486" s="269" t="s">
        <v>34</v>
      </c>
      <c r="B486" s="270"/>
      <c r="C486" s="270"/>
      <c r="D486" s="270"/>
      <c r="E486" s="270"/>
      <c r="F486" s="270"/>
      <c r="G486" s="270"/>
      <c r="H486" s="270"/>
      <c r="I486" s="270"/>
      <c r="J486" s="270"/>
      <c r="K486" s="270"/>
      <c r="L486" s="270"/>
    </row>
    <row r="487" spans="1:12" ht="12.75">
      <c r="A487" s="246" t="s">
        <v>30</v>
      </c>
      <c r="B487" s="246"/>
      <c r="C487" s="246"/>
      <c r="D487" s="246"/>
      <c r="E487" s="246"/>
      <c r="F487" s="246"/>
      <c r="G487" s="246"/>
      <c r="H487" s="246"/>
      <c r="I487" s="246"/>
      <c r="J487" s="246"/>
      <c r="K487" s="246"/>
      <c r="L487" s="246"/>
    </row>
    <row r="488" spans="1:12" ht="13.5" customHeight="1" thickBot="1">
      <c r="A488" s="330" t="s">
        <v>490</v>
      </c>
      <c r="B488" s="330"/>
      <c r="C488" s="330"/>
      <c r="D488" s="330"/>
      <c r="E488" s="330"/>
      <c r="F488" s="330"/>
      <c r="G488" s="330"/>
      <c r="H488" s="330"/>
      <c r="I488" s="330"/>
      <c r="J488" s="330"/>
      <c r="K488" s="330"/>
      <c r="L488" s="330"/>
    </row>
    <row r="489" spans="1:12" ht="13.5" thickBot="1">
      <c r="A489" s="246" t="s">
        <v>11</v>
      </c>
      <c r="B489" s="246"/>
      <c r="C489" s="280" t="s">
        <v>83</v>
      </c>
      <c r="D489" s="281"/>
      <c r="E489" s="281"/>
      <c r="F489" s="281"/>
      <c r="G489" s="281"/>
      <c r="H489" s="281"/>
      <c r="I489" s="281"/>
      <c r="J489" s="281"/>
      <c r="K489" s="281"/>
      <c r="L489" s="282"/>
    </row>
    <row r="490" spans="1:12" ht="12.75">
      <c r="A490" s="246" t="s">
        <v>12</v>
      </c>
      <c r="B490" s="246"/>
      <c r="C490" s="335" t="s">
        <v>517</v>
      </c>
      <c r="D490" s="336"/>
      <c r="E490" s="336"/>
      <c r="F490" s="336"/>
      <c r="G490" s="336"/>
      <c r="H490" s="336"/>
      <c r="I490" s="336"/>
      <c r="J490" s="336"/>
      <c r="K490" s="336"/>
      <c r="L490" s="337"/>
    </row>
    <row r="491" spans="1:12" ht="12.75">
      <c r="A491" s="23"/>
      <c r="B491" s="23"/>
      <c r="C491" s="338"/>
      <c r="D491" s="339"/>
      <c r="E491" s="339"/>
      <c r="F491" s="339"/>
      <c r="G491" s="339"/>
      <c r="H491" s="339"/>
      <c r="I491" s="339"/>
      <c r="J491" s="339"/>
      <c r="K491" s="339"/>
      <c r="L491" s="340"/>
    </row>
    <row r="492" spans="3:12" ht="12.75">
      <c r="C492" s="338"/>
      <c r="D492" s="339"/>
      <c r="E492" s="339"/>
      <c r="F492" s="339"/>
      <c r="G492" s="339"/>
      <c r="H492" s="339"/>
      <c r="I492" s="339"/>
      <c r="J492" s="339"/>
      <c r="K492" s="339"/>
      <c r="L492" s="340"/>
    </row>
    <row r="493" spans="1:12" ht="13.5" thickBot="1">
      <c r="A493" s="1"/>
      <c r="B493" s="1"/>
      <c r="C493" s="338"/>
      <c r="D493" s="339"/>
      <c r="E493" s="339"/>
      <c r="F493" s="339"/>
      <c r="G493" s="339"/>
      <c r="H493" s="339"/>
      <c r="I493" s="339"/>
      <c r="J493" s="339"/>
      <c r="K493" s="339"/>
      <c r="L493" s="340"/>
    </row>
    <row r="494" spans="1:12" ht="12.75">
      <c r="A494" s="294" t="s">
        <v>13</v>
      </c>
      <c r="B494" s="295"/>
      <c r="C494" s="295"/>
      <c r="D494" s="295"/>
      <c r="E494" s="296" t="s">
        <v>14</v>
      </c>
      <c r="F494" s="296"/>
      <c r="G494" s="296"/>
      <c r="H494" s="296"/>
      <c r="I494" s="297" t="s">
        <v>15</v>
      </c>
      <c r="J494" s="297"/>
      <c r="K494" s="297"/>
      <c r="L494" s="298"/>
    </row>
    <row r="495" spans="1:12" ht="12.75">
      <c r="A495" s="333" t="s">
        <v>483</v>
      </c>
      <c r="B495" s="334"/>
      <c r="C495" s="334"/>
      <c r="D495" s="334"/>
      <c r="E495" s="299"/>
      <c r="F495" s="299"/>
      <c r="G495" s="299"/>
      <c r="H495" s="299"/>
      <c r="I495" s="299"/>
      <c r="J495" s="299"/>
      <c r="K495" s="299"/>
      <c r="L495" s="300"/>
    </row>
    <row r="496" spans="1:12" ht="12.75">
      <c r="A496" s="290" t="s">
        <v>31</v>
      </c>
      <c r="B496" s="216"/>
      <c r="C496" s="216"/>
      <c r="D496" s="216"/>
      <c r="E496" s="102"/>
      <c r="F496" s="102"/>
      <c r="G496" s="102"/>
      <c r="H496" s="4">
        <v>2018</v>
      </c>
      <c r="I496" s="4">
        <v>2019</v>
      </c>
      <c r="J496" s="4">
        <v>2020</v>
      </c>
      <c r="K496" s="4">
        <v>2021</v>
      </c>
      <c r="L496" s="95" t="s">
        <v>16</v>
      </c>
    </row>
    <row r="497" spans="1:12" ht="12.75">
      <c r="A497" s="331" t="s">
        <v>17</v>
      </c>
      <c r="B497" s="332"/>
      <c r="C497" s="332"/>
      <c r="D497" s="34"/>
      <c r="E497" s="34"/>
      <c r="F497" s="34"/>
      <c r="G497" s="34"/>
      <c r="H497" s="8">
        <f>H502+H506+H510+H514+H518+H522+H538+H542+H546+H550+H554</f>
        <v>3535000</v>
      </c>
      <c r="I497" s="8">
        <f>I502+I506+I510+I514+I518+I522+I538+I542+I546+I550+I554</f>
        <v>3799837.92</v>
      </c>
      <c r="J497" s="8">
        <f>J502+J506+J510+J514+J518+J522+J538+J542+J546+J550+J554</f>
        <v>4065000</v>
      </c>
      <c r="K497" s="8">
        <f>K502+K506+K510+K514+K518+K522+K538+K542+K546+K550+K554</f>
        <v>4395000</v>
      </c>
      <c r="L497" s="96">
        <f>SUM(H497:K497)</f>
        <v>15794837.92</v>
      </c>
    </row>
    <row r="498" spans="1:12" ht="13.5" thickBot="1">
      <c r="A498" s="139"/>
      <c r="B498" s="141"/>
      <c r="C498" s="275"/>
      <c r="D498" s="275"/>
      <c r="E498" s="275"/>
      <c r="F498" s="140"/>
      <c r="G498" s="140"/>
      <c r="H498" s="141"/>
      <c r="I498" s="141"/>
      <c r="J498" s="141"/>
      <c r="K498" s="141"/>
      <c r="L498" s="142"/>
    </row>
    <row r="499" spans="1:12" ht="12.75">
      <c r="A499" s="213" t="s">
        <v>18</v>
      </c>
      <c r="B499" s="215" t="s">
        <v>27</v>
      </c>
      <c r="C499" s="215"/>
      <c r="D499" s="215"/>
      <c r="E499" s="215"/>
      <c r="F499" s="215" t="s">
        <v>19</v>
      </c>
      <c r="G499" s="218" t="s">
        <v>20</v>
      </c>
      <c r="H499" s="209">
        <v>2018</v>
      </c>
      <c r="I499" s="209">
        <v>2019</v>
      </c>
      <c r="J499" s="209">
        <v>2020</v>
      </c>
      <c r="K499" s="209">
        <v>2021</v>
      </c>
      <c r="L499" s="211" t="s">
        <v>21</v>
      </c>
    </row>
    <row r="500" spans="1:12" ht="17.25" customHeight="1">
      <c r="A500" s="214"/>
      <c r="B500" s="216"/>
      <c r="C500" s="216"/>
      <c r="D500" s="216"/>
      <c r="E500" s="216"/>
      <c r="F500" s="217"/>
      <c r="G500" s="219"/>
      <c r="H500" s="220"/>
      <c r="I500" s="210"/>
      <c r="J500" s="210"/>
      <c r="K500" s="210"/>
      <c r="L500" s="212"/>
    </row>
    <row r="501" spans="1:12" ht="25.5">
      <c r="A501" s="93" t="s">
        <v>173</v>
      </c>
      <c r="B501" s="34" t="s">
        <v>22</v>
      </c>
      <c r="C501" s="208" t="s">
        <v>312</v>
      </c>
      <c r="D501" s="208"/>
      <c r="E501" s="208"/>
      <c r="F501" s="90"/>
      <c r="G501" s="90" t="s">
        <v>23</v>
      </c>
      <c r="H501" s="60">
        <v>1</v>
      </c>
      <c r="I501" s="60">
        <v>1</v>
      </c>
      <c r="J501" s="60">
        <v>1</v>
      </c>
      <c r="K501" s="60">
        <v>1</v>
      </c>
      <c r="L501" s="56">
        <f>SUM(H501:K501)</f>
        <v>4</v>
      </c>
    </row>
    <row r="502" spans="1:12" ht="12.75">
      <c r="A502" s="94"/>
      <c r="B502" s="33" t="s">
        <v>25</v>
      </c>
      <c r="C502" s="201" t="s">
        <v>52</v>
      </c>
      <c r="D502" s="201"/>
      <c r="E502" s="201"/>
      <c r="F502" s="90"/>
      <c r="G502" s="90" t="s">
        <v>24</v>
      </c>
      <c r="H502" s="91">
        <v>20000</v>
      </c>
      <c r="I502" s="91">
        <v>20000</v>
      </c>
      <c r="J502" s="91">
        <v>20000</v>
      </c>
      <c r="K502" s="91">
        <v>20000</v>
      </c>
      <c r="L502" s="95">
        <f>SUM(H502:K502)</f>
        <v>80000</v>
      </c>
    </row>
    <row r="503" spans="1:12" ht="12.75">
      <c r="A503" s="94"/>
      <c r="B503" s="34" t="s">
        <v>28</v>
      </c>
      <c r="C503" s="201" t="s">
        <v>67</v>
      </c>
      <c r="D503" s="201"/>
      <c r="E503" s="201"/>
      <c r="F503" s="90"/>
      <c r="G503" s="90"/>
      <c r="H503" s="91"/>
      <c r="I503" s="91"/>
      <c r="J503" s="91"/>
      <c r="K503" s="91"/>
      <c r="L503" s="95"/>
    </row>
    <row r="504" spans="1:12" ht="15" customHeight="1">
      <c r="A504" s="94"/>
      <c r="B504" s="33" t="s">
        <v>29</v>
      </c>
      <c r="C504" s="207" t="s">
        <v>53</v>
      </c>
      <c r="D504" s="207"/>
      <c r="E504" s="207"/>
      <c r="F504" s="90"/>
      <c r="G504" s="8"/>
      <c r="H504" s="92"/>
      <c r="I504" s="92"/>
      <c r="J504" s="92"/>
      <c r="K504" s="92"/>
      <c r="L504" s="96"/>
    </row>
    <row r="505" spans="1:12" ht="25.5">
      <c r="A505" s="93" t="s">
        <v>172</v>
      </c>
      <c r="B505" s="34" t="s">
        <v>22</v>
      </c>
      <c r="C505" s="208" t="s">
        <v>313</v>
      </c>
      <c r="D505" s="208"/>
      <c r="E505" s="208"/>
      <c r="F505" s="90"/>
      <c r="G505" s="90" t="s">
        <v>23</v>
      </c>
      <c r="H505" s="60">
        <v>1</v>
      </c>
      <c r="I505" s="60">
        <v>1</v>
      </c>
      <c r="J505" s="60">
        <v>1</v>
      </c>
      <c r="K505" s="60">
        <v>1</v>
      </c>
      <c r="L505" s="56">
        <f>SUM(H505:K505)</f>
        <v>4</v>
      </c>
    </row>
    <row r="506" spans="1:12" ht="12.75">
      <c r="A506" s="94"/>
      <c r="B506" s="33" t="s">
        <v>25</v>
      </c>
      <c r="C506" s="201" t="s">
        <v>39</v>
      </c>
      <c r="D506" s="201"/>
      <c r="E506" s="201"/>
      <c r="F506" s="90"/>
      <c r="G506" s="90" t="s">
        <v>24</v>
      </c>
      <c r="H506" s="91">
        <v>780000</v>
      </c>
      <c r="I506" s="91">
        <v>900000</v>
      </c>
      <c r="J506" s="91">
        <v>1020000</v>
      </c>
      <c r="K506" s="91">
        <v>1300000</v>
      </c>
      <c r="L506" s="95">
        <f>SUM(H506:K506)</f>
        <v>4000000</v>
      </c>
    </row>
    <row r="507" spans="1:12" ht="12.75">
      <c r="A507" s="94"/>
      <c r="B507" s="34" t="s">
        <v>28</v>
      </c>
      <c r="C507" s="201" t="s">
        <v>67</v>
      </c>
      <c r="D507" s="201"/>
      <c r="E507" s="201"/>
      <c r="F507" s="90"/>
      <c r="G507" s="90"/>
      <c r="H507" s="91"/>
      <c r="I507" s="91"/>
      <c r="J507" s="91"/>
      <c r="K507" s="91"/>
      <c r="L507" s="95"/>
    </row>
    <row r="508" spans="1:12" ht="12.75">
      <c r="A508" s="94"/>
      <c r="B508" s="33" t="s">
        <v>29</v>
      </c>
      <c r="C508" s="207" t="s">
        <v>72</v>
      </c>
      <c r="D508" s="207"/>
      <c r="E508" s="207"/>
      <c r="F508" s="90"/>
      <c r="G508" s="8"/>
      <c r="H508" s="92"/>
      <c r="I508" s="92"/>
      <c r="J508" s="92"/>
      <c r="K508" s="92"/>
      <c r="L508" s="96"/>
    </row>
    <row r="509" spans="1:12" ht="25.5">
      <c r="A509" s="93" t="s">
        <v>173</v>
      </c>
      <c r="B509" s="34" t="s">
        <v>22</v>
      </c>
      <c r="C509" s="208" t="s">
        <v>314</v>
      </c>
      <c r="D509" s="208"/>
      <c r="E509" s="208"/>
      <c r="F509" s="90"/>
      <c r="G509" s="90" t="s">
        <v>23</v>
      </c>
      <c r="H509" s="60">
        <v>1</v>
      </c>
      <c r="I509" s="60">
        <v>1</v>
      </c>
      <c r="J509" s="60">
        <v>1</v>
      </c>
      <c r="K509" s="60">
        <v>1</v>
      </c>
      <c r="L509" s="56">
        <f>SUM(H509:K509)</f>
        <v>4</v>
      </c>
    </row>
    <row r="510" spans="1:12" ht="12.75">
      <c r="A510" s="94"/>
      <c r="B510" s="33" t="s">
        <v>25</v>
      </c>
      <c r="C510" s="201" t="s">
        <v>71</v>
      </c>
      <c r="D510" s="201"/>
      <c r="E510" s="201"/>
      <c r="F510" s="90"/>
      <c r="G510" s="90" t="s">
        <v>24</v>
      </c>
      <c r="H510" s="91">
        <v>25000</v>
      </c>
      <c r="I510" s="91">
        <v>25000</v>
      </c>
      <c r="J510" s="91">
        <v>25000</v>
      </c>
      <c r="K510" s="91">
        <v>25000</v>
      </c>
      <c r="L510" s="95">
        <f>SUM(H510:K510)</f>
        <v>100000</v>
      </c>
    </row>
    <row r="511" spans="1:12" ht="12.75">
      <c r="A511" s="94"/>
      <c r="B511" s="34" t="s">
        <v>28</v>
      </c>
      <c r="C511" s="201" t="s">
        <v>67</v>
      </c>
      <c r="D511" s="201"/>
      <c r="E511" s="201"/>
      <c r="F511" s="90"/>
      <c r="G511" s="90"/>
      <c r="H511" s="91"/>
      <c r="I511" s="91"/>
      <c r="J511" s="91"/>
      <c r="K511" s="91"/>
      <c r="L511" s="95"/>
    </row>
    <row r="512" spans="1:12" ht="15.75" customHeight="1">
      <c r="A512" s="94"/>
      <c r="B512" s="33" t="s">
        <v>29</v>
      </c>
      <c r="C512" s="207" t="s">
        <v>72</v>
      </c>
      <c r="D512" s="207"/>
      <c r="E512" s="207"/>
      <c r="F512" s="90"/>
      <c r="G512" s="8"/>
      <c r="H512" s="92"/>
      <c r="I512" s="92"/>
      <c r="J512" s="92"/>
      <c r="K512" s="92"/>
      <c r="L512" s="96"/>
    </row>
    <row r="513" spans="1:12" ht="25.5">
      <c r="A513" s="93" t="s">
        <v>173</v>
      </c>
      <c r="B513" s="34" t="s">
        <v>22</v>
      </c>
      <c r="C513" s="208" t="s">
        <v>481</v>
      </c>
      <c r="D513" s="208"/>
      <c r="E513" s="208"/>
      <c r="F513" s="90"/>
      <c r="G513" s="90" t="s">
        <v>23</v>
      </c>
      <c r="H513" s="60">
        <v>1</v>
      </c>
      <c r="I513" s="60">
        <v>1</v>
      </c>
      <c r="J513" s="60">
        <v>1</v>
      </c>
      <c r="K513" s="60">
        <v>1</v>
      </c>
      <c r="L513" s="56">
        <f>SUM(H513:K513)</f>
        <v>4</v>
      </c>
    </row>
    <row r="514" spans="1:12" ht="12.75">
      <c r="A514" s="94"/>
      <c r="B514" s="33" t="s">
        <v>25</v>
      </c>
      <c r="C514" s="201" t="s">
        <v>73</v>
      </c>
      <c r="D514" s="201"/>
      <c r="E514" s="201"/>
      <c r="F514" s="90"/>
      <c r="G514" s="90" t="s">
        <v>24</v>
      </c>
      <c r="H514" s="91">
        <v>20000</v>
      </c>
      <c r="I514" s="91">
        <v>30000</v>
      </c>
      <c r="J514" s="91">
        <v>110000</v>
      </c>
      <c r="K514" s="91">
        <v>10000</v>
      </c>
      <c r="L514" s="95">
        <f>SUM(H514:K514)</f>
        <v>170000</v>
      </c>
    </row>
    <row r="515" spans="1:12" ht="12.75">
      <c r="A515" s="94"/>
      <c r="B515" s="34" t="s">
        <v>28</v>
      </c>
      <c r="C515" s="201" t="s">
        <v>67</v>
      </c>
      <c r="D515" s="201"/>
      <c r="E515" s="201"/>
      <c r="F515" s="90"/>
      <c r="G515" s="90"/>
      <c r="H515" s="91"/>
      <c r="I515" s="91"/>
      <c r="J515" s="91"/>
      <c r="K515" s="91"/>
      <c r="L515" s="95"/>
    </row>
    <row r="516" spans="1:12" ht="12.75">
      <c r="A516" s="94"/>
      <c r="B516" s="33" t="s">
        <v>29</v>
      </c>
      <c r="C516" s="207" t="s">
        <v>72</v>
      </c>
      <c r="D516" s="207"/>
      <c r="E516" s="207"/>
      <c r="F516" s="90"/>
      <c r="G516" s="8"/>
      <c r="H516" s="92"/>
      <c r="I516" s="92"/>
      <c r="J516" s="92"/>
      <c r="K516" s="92"/>
      <c r="L516" s="96"/>
    </row>
    <row r="517" spans="1:12" ht="25.5">
      <c r="A517" s="93" t="s">
        <v>172</v>
      </c>
      <c r="B517" s="34" t="s">
        <v>22</v>
      </c>
      <c r="C517" s="208" t="s">
        <v>316</v>
      </c>
      <c r="D517" s="208"/>
      <c r="E517" s="208"/>
      <c r="F517" s="90"/>
      <c r="G517" s="90" t="s">
        <v>23</v>
      </c>
      <c r="H517" s="60">
        <v>1</v>
      </c>
      <c r="I517" s="60">
        <v>1</v>
      </c>
      <c r="J517" s="60">
        <v>1</v>
      </c>
      <c r="K517" s="60">
        <v>1</v>
      </c>
      <c r="L517" s="56">
        <f>SUM(H517:K517)</f>
        <v>4</v>
      </c>
    </row>
    <row r="518" spans="1:12" ht="12.75">
      <c r="A518" s="94"/>
      <c r="B518" s="33" t="s">
        <v>25</v>
      </c>
      <c r="C518" s="201" t="s">
        <v>39</v>
      </c>
      <c r="D518" s="201"/>
      <c r="E518" s="201"/>
      <c r="F518" s="90"/>
      <c r="G518" s="90" t="s">
        <v>24</v>
      </c>
      <c r="H518" s="91">
        <v>2500000</v>
      </c>
      <c r="I518" s="91">
        <v>2650000</v>
      </c>
      <c r="J518" s="91">
        <v>2740000</v>
      </c>
      <c r="K518" s="91">
        <v>3000000</v>
      </c>
      <c r="L518" s="95">
        <f>SUM(H518:K518)</f>
        <v>10890000</v>
      </c>
    </row>
    <row r="519" spans="1:12" ht="12.75">
      <c r="A519" s="94"/>
      <c r="B519" s="34" t="s">
        <v>28</v>
      </c>
      <c r="C519" s="201" t="s">
        <v>67</v>
      </c>
      <c r="D519" s="201"/>
      <c r="E519" s="201"/>
      <c r="F519" s="90"/>
      <c r="G519" s="90"/>
      <c r="H519" s="91"/>
      <c r="I519" s="91"/>
      <c r="J519" s="91"/>
      <c r="K519" s="91"/>
      <c r="L519" s="95"/>
    </row>
    <row r="520" spans="1:12" ht="12.75">
      <c r="A520" s="94"/>
      <c r="B520" s="33" t="s">
        <v>29</v>
      </c>
      <c r="C520" s="207" t="s">
        <v>70</v>
      </c>
      <c r="D520" s="207"/>
      <c r="E520" s="207"/>
      <c r="F520" s="90"/>
      <c r="G520" s="8"/>
      <c r="H520" s="92"/>
      <c r="I520" s="92"/>
      <c r="J520" s="92"/>
      <c r="K520" s="92"/>
      <c r="L520" s="96"/>
    </row>
    <row r="521" spans="1:12" ht="25.5">
      <c r="A521" s="93" t="s">
        <v>173</v>
      </c>
      <c r="B521" s="34" t="s">
        <v>22</v>
      </c>
      <c r="C521" s="208" t="s">
        <v>317</v>
      </c>
      <c r="D521" s="208"/>
      <c r="E521" s="208"/>
      <c r="F521" s="90"/>
      <c r="G521" s="90" t="s">
        <v>23</v>
      </c>
      <c r="H521" s="60">
        <v>1</v>
      </c>
      <c r="I521" s="60">
        <v>1</v>
      </c>
      <c r="J521" s="60">
        <v>1</v>
      </c>
      <c r="K521" s="60">
        <v>1</v>
      </c>
      <c r="L521" s="56">
        <f>SUM(H521:K521)</f>
        <v>4</v>
      </c>
    </row>
    <row r="522" spans="1:12" ht="12.75">
      <c r="A522" s="94"/>
      <c r="B522" s="33" t="s">
        <v>25</v>
      </c>
      <c r="C522" s="201" t="s">
        <v>71</v>
      </c>
      <c r="D522" s="201"/>
      <c r="E522" s="201"/>
      <c r="F522" s="90"/>
      <c r="G522" s="90" t="s">
        <v>24</v>
      </c>
      <c r="H522" s="91">
        <v>25000</v>
      </c>
      <c r="I522" s="91">
        <v>25000</v>
      </c>
      <c r="J522" s="91">
        <v>25000</v>
      </c>
      <c r="K522" s="91">
        <v>25000</v>
      </c>
      <c r="L522" s="95">
        <f>SUM(H522:K522)</f>
        <v>100000</v>
      </c>
    </row>
    <row r="523" spans="1:12" ht="12.75">
      <c r="A523" s="94"/>
      <c r="B523" s="34" t="s">
        <v>28</v>
      </c>
      <c r="C523" s="201" t="s">
        <v>67</v>
      </c>
      <c r="D523" s="201"/>
      <c r="E523" s="201"/>
      <c r="F523" s="90"/>
      <c r="G523" s="90"/>
      <c r="H523" s="91"/>
      <c r="I523" s="91"/>
      <c r="J523" s="91"/>
      <c r="K523" s="91"/>
      <c r="L523" s="95"/>
    </row>
    <row r="524" spans="1:12" ht="13.5" thickBot="1">
      <c r="A524" s="97"/>
      <c r="B524" s="16" t="s">
        <v>29</v>
      </c>
      <c r="C524" s="202" t="s">
        <v>70</v>
      </c>
      <c r="D524" s="202"/>
      <c r="E524" s="202"/>
      <c r="F524" s="98"/>
      <c r="G524" s="99"/>
      <c r="H524" s="100"/>
      <c r="I524" s="100"/>
      <c r="J524" s="100"/>
      <c r="K524" s="100"/>
      <c r="L524" s="101"/>
    </row>
    <row r="525" spans="1:12" ht="13.5" thickBot="1">
      <c r="A525" s="203" t="s">
        <v>26</v>
      </c>
      <c r="B525" s="204"/>
      <c r="C525" s="204"/>
      <c r="D525" s="204"/>
      <c r="E525" s="204"/>
      <c r="F525" s="205"/>
      <c r="G525" s="205"/>
      <c r="H525" s="205"/>
      <c r="I525" s="205"/>
      <c r="J525" s="205"/>
      <c r="K525" s="205"/>
      <c r="L525" s="206"/>
    </row>
    <row r="526" spans="1:12" ht="12.75">
      <c r="A526" s="29"/>
      <c r="B526" s="29"/>
      <c r="C526" s="29"/>
      <c r="D526" s="29"/>
      <c r="E526" s="29"/>
      <c r="F526" s="30"/>
      <c r="H526" s="30"/>
      <c r="I526" s="30"/>
      <c r="J526" s="30"/>
      <c r="K526" s="30"/>
      <c r="L526" s="30"/>
    </row>
    <row r="527" spans="1:12" ht="12.75">
      <c r="A527" s="29"/>
      <c r="B527" s="29"/>
      <c r="C527" s="29"/>
      <c r="D527" s="29"/>
      <c r="E527" s="29"/>
      <c r="F527" s="30"/>
      <c r="G527" s="89">
        <v>12</v>
      </c>
      <c r="H527" s="30"/>
      <c r="I527" s="30"/>
      <c r="J527" s="30"/>
      <c r="K527" s="30"/>
      <c r="L527" s="30"/>
    </row>
    <row r="528" spans="1:12" ht="12.75">
      <c r="A528" s="29"/>
      <c r="B528" s="29"/>
      <c r="C528" s="29"/>
      <c r="D528" s="29"/>
      <c r="E528" s="29" t="s">
        <v>488</v>
      </c>
      <c r="F528" s="30"/>
      <c r="G528" s="30"/>
      <c r="H528" s="30"/>
      <c r="I528" s="30"/>
      <c r="J528" s="30"/>
      <c r="K528" s="30"/>
      <c r="L528" s="30"/>
    </row>
    <row r="529" spans="1:12" ht="12.75">
      <c r="A529" s="29"/>
      <c r="B529" s="29"/>
      <c r="C529" s="29"/>
      <c r="D529" s="29"/>
      <c r="E529" s="29"/>
      <c r="F529" s="30"/>
      <c r="G529" s="30"/>
      <c r="H529" s="30"/>
      <c r="I529" s="30"/>
      <c r="J529" s="30"/>
      <c r="K529" s="30"/>
      <c r="L529" s="30"/>
    </row>
    <row r="530" spans="1:12" ht="12.75">
      <c r="A530" s="29"/>
      <c r="B530" s="29"/>
      <c r="C530" s="29"/>
      <c r="D530" s="29"/>
      <c r="E530" s="29"/>
      <c r="F530" s="30"/>
      <c r="G530" s="30"/>
      <c r="H530" s="30"/>
      <c r="I530" s="30"/>
      <c r="J530" s="30"/>
      <c r="K530" s="30"/>
      <c r="L530" s="30"/>
    </row>
    <row r="531" spans="1:12" ht="12.75">
      <c r="A531" s="29"/>
      <c r="B531" s="29"/>
      <c r="C531" s="29"/>
      <c r="D531" s="29"/>
      <c r="E531" s="29"/>
      <c r="F531" s="30"/>
      <c r="G531" s="30"/>
      <c r="H531" s="30"/>
      <c r="I531" s="30"/>
      <c r="J531" s="30"/>
      <c r="K531" s="30"/>
      <c r="L531" s="30"/>
    </row>
    <row r="532" spans="1:12" ht="12.75">
      <c r="A532" s="29"/>
      <c r="B532" s="29"/>
      <c r="C532" s="29"/>
      <c r="D532" s="29"/>
      <c r="E532" s="29"/>
      <c r="F532" s="30"/>
      <c r="G532" s="30"/>
      <c r="H532" s="30"/>
      <c r="I532" s="30"/>
      <c r="J532" s="30"/>
      <c r="K532" s="30"/>
      <c r="L532" s="30"/>
    </row>
    <row r="533" spans="1:12" ht="12.75">
      <c r="A533" s="29"/>
      <c r="B533" s="29"/>
      <c r="C533" s="29"/>
      <c r="D533" s="29"/>
      <c r="E533" s="29"/>
      <c r="F533" s="30"/>
      <c r="G533" s="30"/>
      <c r="H533" s="30"/>
      <c r="I533" s="30"/>
      <c r="J533" s="30"/>
      <c r="K533" s="30"/>
      <c r="L533" s="30"/>
    </row>
    <row r="534" spans="1:12" ht="13.5" thickBot="1">
      <c r="A534" s="29"/>
      <c r="B534" s="29"/>
      <c r="C534" s="29"/>
      <c r="D534" s="29"/>
      <c r="E534" s="29"/>
      <c r="F534" s="30"/>
      <c r="G534" s="30"/>
      <c r="H534" s="30"/>
      <c r="I534" s="30"/>
      <c r="J534" s="30"/>
      <c r="K534" s="30"/>
      <c r="L534" s="30"/>
    </row>
    <row r="535" spans="1:12" ht="12.75">
      <c r="A535" s="213" t="s">
        <v>18</v>
      </c>
      <c r="B535" s="215" t="s">
        <v>27</v>
      </c>
      <c r="C535" s="215"/>
      <c r="D535" s="215"/>
      <c r="E535" s="215"/>
      <c r="F535" s="215" t="s">
        <v>19</v>
      </c>
      <c r="G535" s="218" t="s">
        <v>20</v>
      </c>
      <c r="H535" s="209">
        <v>2018</v>
      </c>
      <c r="I535" s="209">
        <v>2019</v>
      </c>
      <c r="J535" s="209">
        <v>2020</v>
      </c>
      <c r="K535" s="209">
        <v>2021</v>
      </c>
      <c r="L535" s="211" t="s">
        <v>21</v>
      </c>
    </row>
    <row r="536" spans="1:12" ht="12.75">
      <c r="A536" s="214"/>
      <c r="B536" s="216"/>
      <c r="C536" s="216"/>
      <c r="D536" s="216"/>
      <c r="E536" s="216"/>
      <c r="F536" s="217"/>
      <c r="G536" s="219"/>
      <c r="H536" s="220"/>
      <c r="I536" s="210"/>
      <c r="J536" s="210"/>
      <c r="K536" s="210"/>
      <c r="L536" s="212"/>
    </row>
    <row r="537" spans="1:12" ht="25.5">
      <c r="A537" s="93" t="s">
        <v>173</v>
      </c>
      <c r="B537" s="34" t="s">
        <v>22</v>
      </c>
      <c r="C537" s="208" t="s">
        <v>319</v>
      </c>
      <c r="D537" s="208"/>
      <c r="E537" s="208"/>
      <c r="F537" s="90"/>
      <c r="G537" s="90" t="s">
        <v>23</v>
      </c>
      <c r="H537" s="60">
        <v>1</v>
      </c>
      <c r="I537" s="60">
        <v>1</v>
      </c>
      <c r="J537" s="60">
        <v>1</v>
      </c>
      <c r="K537" s="60">
        <v>1</v>
      </c>
      <c r="L537" s="56">
        <f>SUM(H537:K537)</f>
        <v>4</v>
      </c>
    </row>
    <row r="538" spans="1:12" ht="12.75">
      <c r="A538" s="94"/>
      <c r="B538" s="33" t="s">
        <v>25</v>
      </c>
      <c r="C538" s="201" t="s">
        <v>73</v>
      </c>
      <c r="D538" s="201"/>
      <c r="E538" s="201"/>
      <c r="F538" s="90"/>
      <c r="G538" s="90" t="s">
        <v>24</v>
      </c>
      <c r="H538" s="91">
        <v>150000</v>
      </c>
      <c r="I538" s="91">
        <v>84837.92</v>
      </c>
      <c r="J538" s="91">
        <v>110000</v>
      </c>
      <c r="K538" s="91">
        <v>0</v>
      </c>
      <c r="L538" s="95">
        <f>SUM(H538:K538)</f>
        <v>344837.92</v>
      </c>
    </row>
    <row r="539" spans="1:12" ht="12.75">
      <c r="A539" s="94"/>
      <c r="B539" s="34" t="s">
        <v>28</v>
      </c>
      <c r="C539" s="201" t="s">
        <v>67</v>
      </c>
      <c r="D539" s="201"/>
      <c r="E539" s="201"/>
      <c r="F539" s="90"/>
      <c r="G539" s="90"/>
      <c r="H539" s="91"/>
      <c r="I539" s="91"/>
      <c r="J539" s="91"/>
      <c r="K539" s="91"/>
      <c r="L539" s="95"/>
    </row>
    <row r="540" spans="1:12" ht="12.75">
      <c r="A540" s="94"/>
      <c r="B540" s="33" t="s">
        <v>29</v>
      </c>
      <c r="C540" s="207" t="s">
        <v>70</v>
      </c>
      <c r="D540" s="207"/>
      <c r="E540" s="207"/>
      <c r="F540" s="90"/>
      <c r="G540" s="8"/>
      <c r="H540" s="92"/>
      <c r="I540" s="92"/>
      <c r="J540" s="92"/>
      <c r="K540" s="92"/>
      <c r="L540" s="96"/>
    </row>
    <row r="541" spans="1:12" ht="25.5">
      <c r="A541" s="93" t="s">
        <v>173</v>
      </c>
      <c r="B541" s="34" t="s">
        <v>22</v>
      </c>
      <c r="C541" s="208" t="s">
        <v>320</v>
      </c>
      <c r="D541" s="208"/>
      <c r="E541" s="208"/>
      <c r="F541" s="90"/>
      <c r="G541" s="90" t="s">
        <v>23</v>
      </c>
      <c r="H541" s="60">
        <v>1</v>
      </c>
      <c r="I541" s="60">
        <v>1</v>
      </c>
      <c r="J541" s="60">
        <v>1</v>
      </c>
      <c r="K541" s="60">
        <v>1</v>
      </c>
      <c r="L541" s="56">
        <f>SUM(H541:K541)</f>
        <v>4</v>
      </c>
    </row>
    <row r="542" spans="1:12" ht="12.75">
      <c r="A542" s="94"/>
      <c r="B542" s="33" t="s">
        <v>25</v>
      </c>
      <c r="C542" s="201" t="s">
        <v>41</v>
      </c>
      <c r="D542" s="201"/>
      <c r="E542" s="201"/>
      <c r="F542" s="90"/>
      <c r="G542" s="90" t="s">
        <v>24</v>
      </c>
      <c r="H542" s="91">
        <v>5000</v>
      </c>
      <c r="I542" s="91">
        <v>5000</v>
      </c>
      <c r="J542" s="91">
        <v>5000</v>
      </c>
      <c r="K542" s="91">
        <v>5000</v>
      </c>
      <c r="L542" s="95">
        <f>SUM(H542:K542)</f>
        <v>20000</v>
      </c>
    </row>
    <row r="543" spans="1:12" ht="12.75">
      <c r="A543" s="94"/>
      <c r="B543" s="34" t="s">
        <v>28</v>
      </c>
      <c r="C543" s="201" t="s">
        <v>67</v>
      </c>
      <c r="D543" s="201"/>
      <c r="E543" s="201"/>
      <c r="F543" s="90"/>
      <c r="G543" s="90"/>
      <c r="H543" s="91"/>
      <c r="I543" s="91"/>
      <c r="J543" s="91"/>
      <c r="K543" s="91"/>
      <c r="L543" s="95"/>
    </row>
    <row r="544" spans="1:12" ht="15" customHeight="1">
      <c r="A544" s="94"/>
      <c r="B544" s="33" t="s">
        <v>29</v>
      </c>
      <c r="C544" s="207" t="s">
        <v>70</v>
      </c>
      <c r="D544" s="207"/>
      <c r="E544" s="207"/>
      <c r="F544" s="90"/>
      <c r="G544" s="8"/>
      <c r="H544" s="92"/>
      <c r="I544" s="92"/>
      <c r="J544" s="92"/>
      <c r="K544" s="92"/>
      <c r="L544" s="96"/>
    </row>
    <row r="545" spans="1:12" ht="25.5">
      <c r="A545" s="93" t="s">
        <v>172</v>
      </c>
      <c r="B545" s="34" t="s">
        <v>22</v>
      </c>
      <c r="C545" s="208" t="s">
        <v>318</v>
      </c>
      <c r="D545" s="208"/>
      <c r="E545" s="208"/>
      <c r="F545" s="90"/>
      <c r="G545" s="90" t="s">
        <v>23</v>
      </c>
      <c r="H545" s="60">
        <v>1</v>
      </c>
      <c r="I545" s="60">
        <v>1</v>
      </c>
      <c r="J545" s="60">
        <v>1</v>
      </c>
      <c r="K545" s="60">
        <v>1</v>
      </c>
      <c r="L545" s="56">
        <f>SUM(H545:K545)</f>
        <v>4</v>
      </c>
    </row>
    <row r="546" spans="1:12" ht="12.75">
      <c r="A546" s="94"/>
      <c r="B546" s="33" t="s">
        <v>25</v>
      </c>
      <c r="C546" s="201" t="s">
        <v>74</v>
      </c>
      <c r="D546" s="201"/>
      <c r="E546" s="201"/>
      <c r="F546" s="90"/>
      <c r="G546" s="90" t="s">
        <v>24</v>
      </c>
      <c r="H546" s="91">
        <v>5000</v>
      </c>
      <c r="I546" s="91">
        <v>5000</v>
      </c>
      <c r="J546" s="91">
        <v>5000</v>
      </c>
      <c r="K546" s="91">
        <v>5000</v>
      </c>
      <c r="L546" s="95">
        <f>SUM(H546:K546)</f>
        <v>20000</v>
      </c>
    </row>
    <row r="547" spans="1:12" ht="12.75">
      <c r="A547" s="94"/>
      <c r="B547" s="34" t="s">
        <v>28</v>
      </c>
      <c r="C547" s="201" t="s">
        <v>67</v>
      </c>
      <c r="D547" s="201"/>
      <c r="E547" s="201"/>
      <c r="F547" s="90"/>
      <c r="G547" s="90"/>
      <c r="H547" s="91"/>
      <c r="I547" s="91"/>
      <c r="J547" s="91"/>
      <c r="K547" s="91"/>
      <c r="L547" s="95"/>
    </row>
    <row r="548" spans="1:12" ht="12.75">
      <c r="A548" s="94"/>
      <c r="B548" s="33" t="s">
        <v>29</v>
      </c>
      <c r="C548" s="207" t="s">
        <v>75</v>
      </c>
      <c r="D548" s="207"/>
      <c r="E548" s="207"/>
      <c r="F548" s="90"/>
      <c r="G548" s="8"/>
      <c r="H548" s="92"/>
      <c r="I548" s="92"/>
      <c r="J548" s="92"/>
      <c r="K548" s="92"/>
      <c r="L548" s="96"/>
    </row>
    <row r="549" spans="1:12" ht="25.5">
      <c r="A549" s="93" t="s">
        <v>173</v>
      </c>
      <c r="B549" s="34" t="s">
        <v>22</v>
      </c>
      <c r="C549" s="208" t="s">
        <v>321</v>
      </c>
      <c r="D549" s="208"/>
      <c r="E549" s="208"/>
      <c r="F549" s="90"/>
      <c r="G549" s="90" t="s">
        <v>23</v>
      </c>
      <c r="H549" s="60">
        <v>1</v>
      </c>
      <c r="I549" s="60">
        <v>1</v>
      </c>
      <c r="J549" s="60">
        <v>1</v>
      </c>
      <c r="K549" s="60">
        <v>1</v>
      </c>
      <c r="L549" s="56">
        <f>SUM(H549:K549)</f>
        <v>4</v>
      </c>
    </row>
    <row r="550" spans="1:12" ht="12.75">
      <c r="A550" s="94"/>
      <c r="B550" s="33" t="s">
        <v>25</v>
      </c>
      <c r="C550" s="201" t="s">
        <v>41</v>
      </c>
      <c r="D550" s="201"/>
      <c r="E550" s="201"/>
      <c r="F550" s="90"/>
      <c r="G550" s="90" t="s">
        <v>24</v>
      </c>
      <c r="H550" s="91">
        <v>5000</v>
      </c>
      <c r="I550" s="91">
        <v>5000</v>
      </c>
      <c r="J550" s="91">
        <v>5000</v>
      </c>
      <c r="K550" s="91">
        <v>5000</v>
      </c>
      <c r="L550" s="95">
        <f>SUM(H550:K550)</f>
        <v>20000</v>
      </c>
    </row>
    <row r="551" spans="1:12" ht="12.75">
      <c r="A551" s="94"/>
      <c r="B551" s="34" t="s">
        <v>28</v>
      </c>
      <c r="C551" s="201" t="s">
        <v>67</v>
      </c>
      <c r="D551" s="201"/>
      <c r="E551" s="201"/>
      <c r="F551" s="90"/>
      <c r="G551" s="90"/>
      <c r="H551" s="91"/>
      <c r="I551" s="91"/>
      <c r="J551" s="91"/>
      <c r="K551" s="91"/>
      <c r="L551" s="95"/>
    </row>
    <row r="552" spans="1:12" ht="12.75">
      <c r="A552" s="94"/>
      <c r="B552" s="33" t="s">
        <v>29</v>
      </c>
      <c r="C552" s="207" t="s">
        <v>75</v>
      </c>
      <c r="D552" s="207"/>
      <c r="E552" s="207"/>
      <c r="F552" s="90"/>
      <c r="G552" s="8"/>
      <c r="H552" s="92"/>
      <c r="I552" s="92"/>
      <c r="J552" s="92"/>
      <c r="K552" s="92"/>
      <c r="L552" s="96"/>
    </row>
    <row r="553" spans="1:12" ht="25.5">
      <c r="A553" s="93" t="s">
        <v>173</v>
      </c>
      <c r="B553" s="34" t="s">
        <v>22</v>
      </c>
      <c r="C553" s="208" t="s">
        <v>457</v>
      </c>
      <c r="D553" s="208"/>
      <c r="E553" s="208"/>
      <c r="F553" s="90"/>
      <c r="G553" s="90" t="s">
        <v>23</v>
      </c>
      <c r="H553" s="60">
        <v>1</v>
      </c>
      <c r="I553" s="60">
        <v>1</v>
      </c>
      <c r="J553" s="60">
        <v>1</v>
      </c>
      <c r="K553" s="60">
        <v>1</v>
      </c>
      <c r="L553" s="56">
        <f>SUM(H553:K553)</f>
        <v>4</v>
      </c>
    </row>
    <row r="554" spans="1:12" ht="12.75">
      <c r="A554" s="94"/>
      <c r="B554" s="33" t="s">
        <v>25</v>
      </c>
      <c r="C554" s="201" t="s">
        <v>41</v>
      </c>
      <c r="D554" s="201"/>
      <c r="E554" s="201"/>
      <c r="F554" s="90"/>
      <c r="G554" s="90" t="s">
        <v>24</v>
      </c>
      <c r="H554" s="91">
        <v>0</v>
      </c>
      <c r="I554" s="91">
        <v>50000</v>
      </c>
      <c r="J554" s="91">
        <v>0</v>
      </c>
      <c r="K554" s="91">
        <v>0</v>
      </c>
      <c r="L554" s="95">
        <f>SUM(H554:K554)</f>
        <v>50000</v>
      </c>
    </row>
    <row r="555" spans="1:12" ht="12.75">
      <c r="A555" s="94"/>
      <c r="B555" s="34" t="s">
        <v>28</v>
      </c>
      <c r="C555" s="201" t="s">
        <v>67</v>
      </c>
      <c r="D555" s="201"/>
      <c r="E555" s="201"/>
      <c r="F555" s="90"/>
      <c r="G555" s="90"/>
      <c r="H555" s="91"/>
      <c r="I555" s="91"/>
      <c r="J555" s="91"/>
      <c r="K555" s="91"/>
      <c r="L555" s="95"/>
    </row>
    <row r="556" spans="1:12" ht="12.75">
      <c r="A556" s="94"/>
      <c r="B556" s="33" t="s">
        <v>29</v>
      </c>
      <c r="C556" s="207" t="s">
        <v>75</v>
      </c>
      <c r="D556" s="207"/>
      <c r="E556" s="207"/>
      <c r="F556" s="90"/>
      <c r="G556" s="8"/>
      <c r="H556" s="92"/>
      <c r="I556" s="92"/>
      <c r="J556" s="92"/>
      <c r="K556" s="92"/>
      <c r="L556" s="96"/>
    </row>
    <row r="557" spans="1:12" ht="25.5">
      <c r="A557" s="93"/>
      <c r="B557" s="34" t="s">
        <v>22</v>
      </c>
      <c r="C557" s="238"/>
      <c r="D557" s="238"/>
      <c r="E557" s="238"/>
      <c r="F557" s="90"/>
      <c r="G557" s="90" t="s">
        <v>23</v>
      </c>
      <c r="H557" s="60"/>
      <c r="I557" s="60"/>
      <c r="J557" s="60"/>
      <c r="K557" s="60"/>
      <c r="L557" s="56"/>
    </row>
    <row r="558" spans="1:12" ht="13.5" thickBot="1">
      <c r="A558" s="25"/>
      <c r="B558" s="109" t="s">
        <v>25</v>
      </c>
      <c r="C558" s="309"/>
      <c r="D558" s="310"/>
      <c r="E558" s="311"/>
      <c r="F558" s="13"/>
      <c r="G558" s="13" t="s">
        <v>24</v>
      </c>
      <c r="H558" s="14"/>
      <c r="I558" s="15"/>
      <c r="J558" s="14"/>
      <c r="K558" s="15"/>
      <c r="L558" s="26"/>
    </row>
    <row r="559" spans="1:12" ht="12.75">
      <c r="A559" s="25"/>
      <c r="B559" s="11" t="s">
        <v>28</v>
      </c>
      <c r="C559" s="312"/>
      <c r="D559" s="313"/>
      <c r="E559" s="314"/>
      <c r="F559" s="13"/>
      <c r="G559" s="13"/>
      <c r="H559" s="14"/>
      <c r="I559" s="15"/>
      <c r="J559" s="14"/>
      <c r="K559" s="15"/>
      <c r="L559" s="26"/>
    </row>
    <row r="560" spans="1:12" ht="13.5" thickBot="1">
      <c r="A560" s="27"/>
      <c r="B560" s="16" t="s">
        <v>29</v>
      </c>
      <c r="C560" s="315"/>
      <c r="D560" s="316"/>
      <c r="E560" s="317"/>
      <c r="F560" s="17"/>
      <c r="G560" s="18"/>
      <c r="H560" s="19"/>
      <c r="I560" s="20"/>
      <c r="J560" s="19"/>
      <c r="K560" s="20"/>
      <c r="L560" s="28"/>
    </row>
    <row r="561" spans="1:12" ht="13.5" thickBot="1">
      <c r="A561" s="301" t="s">
        <v>26</v>
      </c>
      <c r="B561" s="302"/>
      <c r="C561" s="302"/>
      <c r="D561" s="302"/>
      <c r="E561" s="302"/>
      <c r="F561" s="303"/>
      <c r="G561" s="303"/>
      <c r="H561" s="303"/>
      <c r="I561" s="303"/>
      <c r="J561" s="303"/>
      <c r="K561" s="303"/>
      <c r="L561" s="304"/>
    </row>
    <row r="562" spans="1:12" ht="12.75">
      <c r="A562" s="29"/>
      <c r="B562" s="29"/>
      <c r="C562" s="29"/>
      <c r="D562" s="29"/>
      <c r="E562" s="29"/>
      <c r="F562" s="30"/>
      <c r="G562" s="30"/>
      <c r="H562" s="30"/>
      <c r="I562" s="30"/>
      <c r="J562" s="30"/>
      <c r="K562" s="30"/>
      <c r="L562" s="30"/>
    </row>
    <row r="563" spans="1:12" ht="12.75">
      <c r="A563" s="29"/>
      <c r="B563" s="29"/>
      <c r="C563" s="29"/>
      <c r="D563" s="29"/>
      <c r="E563" s="29"/>
      <c r="F563" s="30"/>
      <c r="G563" s="30"/>
      <c r="H563" s="30"/>
      <c r="I563" s="30"/>
      <c r="J563" s="30"/>
      <c r="K563" s="30"/>
      <c r="L563" s="30"/>
    </row>
    <row r="564" spans="1:12" ht="12.75">
      <c r="A564" s="29"/>
      <c r="B564" s="29"/>
      <c r="C564" s="29"/>
      <c r="D564" s="29"/>
      <c r="E564" s="29"/>
      <c r="F564" s="30"/>
      <c r="G564" s="30"/>
      <c r="H564" s="30"/>
      <c r="I564" s="30"/>
      <c r="J564" s="30"/>
      <c r="K564" s="30"/>
      <c r="L564" s="30"/>
    </row>
    <row r="565" spans="1:12" ht="12.75">
      <c r="A565" s="29"/>
      <c r="B565" s="29"/>
      <c r="C565" s="29"/>
      <c r="D565" s="29"/>
      <c r="E565" s="29"/>
      <c r="F565" s="30"/>
      <c r="G565" s="30"/>
      <c r="H565" s="30"/>
      <c r="I565" s="30"/>
      <c r="J565" s="30"/>
      <c r="K565" s="30"/>
      <c r="L565" s="30"/>
    </row>
    <row r="566" spans="1:12" ht="12.75">
      <c r="A566" s="29"/>
      <c r="B566" s="29"/>
      <c r="C566" s="29"/>
      <c r="D566" s="29"/>
      <c r="E566" s="29"/>
      <c r="F566" s="30"/>
      <c r="H566" s="30"/>
      <c r="I566" s="30"/>
      <c r="J566" s="30"/>
      <c r="K566" s="30"/>
      <c r="L566" s="30"/>
    </row>
    <row r="567" spans="1:12" ht="12.75">
      <c r="A567" s="29"/>
      <c r="B567" s="29"/>
      <c r="C567" s="29"/>
      <c r="D567" s="29"/>
      <c r="E567" s="29"/>
      <c r="F567" s="30"/>
      <c r="G567" s="30"/>
      <c r="H567" s="30"/>
      <c r="I567" s="30"/>
      <c r="J567" s="30"/>
      <c r="K567" s="30"/>
      <c r="L567" s="30"/>
    </row>
    <row r="568" spans="1:12" ht="12.75">
      <c r="A568" s="29"/>
      <c r="B568" s="29"/>
      <c r="C568" s="29"/>
      <c r="D568" s="29"/>
      <c r="E568" s="29"/>
      <c r="F568" s="30"/>
      <c r="H568" s="30"/>
      <c r="I568" s="30"/>
      <c r="J568" s="30"/>
      <c r="K568" s="30"/>
      <c r="L568" s="30"/>
    </row>
    <row r="569" spans="1:12" ht="12.75">
      <c r="A569" s="29"/>
      <c r="B569" s="29"/>
      <c r="C569" s="29"/>
      <c r="D569" s="29"/>
      <c r="E569" s="29"/>
      <c r="F569" s="30"/>
      <c r="G569" s="89"/>
      <c r="H569" s="30"/>
      <c r="I569" s="30"/>
      <c r="J569" s="30"/>
      <c r="K569" s="30"/>
      <c r="L569" s="30"/>
    </row>
    <row r="570" spans="1:12" ht="12.75">
      <c r="A570" s="29"/>
      <c r="B570" s="29"/>
      <c r="C570" s="29"/>
      <c r="D570" s="29"/>
      <c r="E570" s="29"/>
      <c r="F570" s="30"/>
      <c r="G570" s="89">
        <v>13</v>
      </c>
      <c r="H570" s="30"/>
      <c r="I570" s="30"/>
      <c r="J570" s="30"/>
      <c r="K570" s="30"/>
      <c r="L570" s="30"/>
    </row>
    <row r="571" spans="1:12" ht="12.75">
      <c r="A571" s="29"/>
      <c r="B571" s="29"/>
      <c r="C571" s="29"/>
      <c r="D571" s="29"/>
      <c r="E571" s="29"/>
      <c r="F571" s="30"/>
      <c r="H571" s="30"/>
      <c r="I571" s="30"/>
      <c r="J571" s="30"/>
      <c r="K571" s="30"/>
      <c r="L571" s="30"/>
    </row>
    <row r="572" spans="1:12" ht="12.75">
      <c r="A572" s="29"/>
      <c r="B572" s="29"/>
      <c r="C572" s="29"/>
      <c r="D572" s="29"/>
      <c r="E572" s="29"/>
      <c r="F572" s="30"/>
      <c r="G572" s="30"/>
      <c r="H572" s="30"/>
      <c r="I572" s="30"/>
      <c r="J572" s="30"/>
      <c r="K572" s="30"/>
      <c r="L572" s="30"/>
    </row>
    <row r="573" spans="1:12" ht="12.75">
      <c r="A573" s="269" t="s">
        <v>34</v>
      </c>
      <c r="B573" s="270"/>
      <c r="C573" s="270"/>
      <c r="D573" s="270"/>
      <c r="E573" s="270"/>
      <c r="F573" s="270"/>
      <c r="G573" s="270"/>
      <c r="H573" s="270"/>
      <c r="I573" s="270"/>
      <c r="J573" s="270"/>
      <c r="K573" s="270"/>
      <c r="L573" s="270"/>
    </row>
    <row r="574" spans="1:12" ht="12.75">
      <c r="A574" s="246" t="s">
        <v>30</v>
      </c>
      <c r="B574" s="246"/>
      <c r="C574" s="246"/>
      <c r="D574" s="246"/>
      <c r="E574" s="246"/>
      <c r="F574" s="246"/>
      <c r="G574" s="246"/>
      <c r="H574" s="246"/>
      <c r="I574" s="246"/>
      <c r="J574" s="246"/>
      <c r="K574" s="246"/>
      <c r="L574" s="246"/>
    </row>
    <row r="575" spans="1:12" ht="13.5" thickBot="1">
      <c r="A575" s="330" t="s">
        <v>491</v>
      </c>
      <c r="B575" s="330"/>
      <c r="C575" s="330"/>
      <c r="D575" s="330"/>
      <c r="E575" s="330"/>
      <c r="F575" s="330"/>
      <c r="G575" s="330"/>
      <c r="H575" s="330"/>
      <c r="I575" s="330"/>
      <c r="J575" s="330"/>
      <c r="K575" s="330"/>
      <c r="L575" s="330"/>
    </row>
    <row r="576" spans="1:12" ht="13.5" thickBot="1">
      <c r="A576" s="246" t="s">
        <v>11</v>
      </c>
      <c r="B576" s="246"/>
      <c r="C576" s="280" t="s">
        <v>84</v>
      </c>
      <c r="D576" s="281"/>
      <c r="E576" s="281"/>
      <c r="F576" s="281"/>
      <c r="G576" s="281"/>
      <c r="H576" s="281"/>
      <c r="I576" s="281"/>
      <c r="J576" s="281"/>
      <c r="K576" s="281"/>
      <c r="L576" s="282"/>
    </row>
    <row r="577" spans="1:12" ht="12.75">
      <c r="A577" s="246" t="s">
        <v>12</v>
      </c>
      <c r="B577" s="246"/>
      <c r="C577" s="247" t="s">
        <v>76</v>
      </c>
      <c r="D577" s="248"/>
      <c r="E577" s="248"/>
      <c r="F577" s="248"/>
      <c r="G577" s="248"/>
      <c r="H577" s="248"/>
      <c r="I577" s="248"/>
      <c r="J577" s="248"/>
      <c r="K577" s="248"/>
      <c r="L577" s="249"/>
    </row>
    <row r="578" spans="1:12" ht="13.5" thickBot="1">
      <c r="A578" s="23"/>
      <c r="B578" s="23"/>
      <c r="C578" s="283"/>
      <c r="D578" s="284"/>
      <c r="E578" s="284"/>
      <c r="F578" s="284"/>
      <c r="G578" s="284"/>
      <c r="H578" s="284"/>
      <c r="I578" s="284"/>
      <c r="J578" s="284"/>
      <c r="K578" s="284"/>
      <c r="L578" s="285"/>
    </row>
    <row r="579" spans="1:12" ht="12.75">
      <c r="A579" s="294" t="s">
        <v>13</v>
      </c>
      <c r="B579" s="295"/>
      <c r="C579" s="295"/>
      <c r="D579" s="295"/>
      <c r="E579" s="296" t="s">
        <v>14</v>
      </c>
      <c r="F579" s="296"/>
      <c r="G579" s="296"/>
      <c r="H579" s="296"/>
      <c r="I579" s="297" t="s">
        <v>15</v>
      </c>
      <c r="J579" s="297"/>
      <c r="K579" s="297"/>
      <c r="L579" s="298"/>
    </row>
    <row r="580" spans="1:12" ht="12.75">
      <c r="A580" s="262" t="s">
        <v>483</v>
      </c>
      <c r="B580" s="263"/>
      <c r="C580" s="263"/>
      <c r="D580" s="264"/>
      <c r="E580" s="299"/>
      <c r="F580" s="299"/>
      <c r="G580" s="299"/>
      <c r="H580" s="299"/>
      <c r="I580" s="299"/>
      <c r="J580" s="299"/>
      <c r="K580" s="299"/>
      <c r="L580" s="300"/>
    </row>
    <row r="581" spans="1:12" ht="12.75">
      <c r="A581" s="290" t="s">
        <v>31</v>
      </c>
      <c r="B581" s="216"/>
      <c r="C581" s="216"/>
      <c r="D581" s="216"/>
      <c r="E581" s="102"/>
      <c r="F581" s="102"/>
      <c r="G581" s="102"/>
      <c r="H581" s="4">
        <v>2018</v>
      </c>
      <c r="I581" s="4">
        <v>2019</v>
      </c>
      <c r="J581" s="4">
        <v>2020</v>
      </c>
      <c r="K581" s="4">
        <v>2021</v>
      </c>
      <c r="L581" s="95" t="s">
        <v>16</v>
      </c>
    </row>
    <row r="582" spans="1:12" ht="12.75">
      <c r="A582" s="291" t="s">
        <v>17</v>
      </c>
      <c r="B582" s="292"/>
      <c r="C582" s="292"/>
      <c r="D582" s="128"/>
      <c r="E582" s="128"/>
      <c r="F582" s="128"/>
      <c r="G582" s="128"/>
      <c r="H582" s="105">
        <f>H587+H591+H595+H599+H603+H607+H626+H630+H634+H638</f>
        <v>239540</v>
      </c>
      <c r="I582" s="105">
        <f>I587+I591+I595+I599+I603+I607+I626+I630+I634+I638</f>
        <v>233200</v>
      </c>
      <c r="J582" s="105">
        <f>J587+J591+J595+J599+J603+J607+J626+J630+J634+J638</f>
        <v>236735</v>
      </c>
      <c r="K582" s="105">
        <f>K587+K591+K595+K599+K603+K607+K626+K630+K634+K638</f>
        <v>240290</v>
      </c>
      <c r="L582" s="107">
        <f>SUM(H582:K582)</f>
        <v>949765</v>
      </c>
    </row>
    <row r="583" spans="1:12" ht="26.25" customHeight="1" thickBot="1">
      <c r="A583" s="135"/>
      <c r="B583" s="136"/>
      <c r="C583" s="293"/>
      <c r="D583" s="293"/>
      <c r="E583" s="293"/>
      <c r="F583" s="137"/>
      <c r="G583" s="137"/>
      <c r="H583" s="136"/>
      <c r="I583" s="136"/>
      <c r="J583" s="136"/>
      <c r="K583" s="136"/>
      <c r="L583" s="138"/>
    </row>
    <row r="584" spans="1:12" ht="13.5" customHeight="1">
      <c r="A584" s="213" t="s">
        <v>18</v>
      </c>
      <c r="B584" s="215" t="s">
        <v>27</v>
      </c>
      <c r="C584" s="215"/>
      <c r="D584" s="215"/>
      <c r="E584" s="215"/>
      <c r="F584" s="215" t="s">
        <v>19</v>
      </c>
      <c r="G584" s="218" t="s">
        <v>20</v>
      </c>
      <c r="H584" s="209">
        <v>2018</v>
      </c>
      <c r="I584" s="209">
        <v>2019</v>
      </c>
      <c r="J584" s="209">
        <v>2020</v>
      </c>
      <c r="K584" s="209">
        <v>2021</v>
      </c>
      <c r="L584" s="211" t="s">
        <v>21</v>
      </c>
    </row>
    <row r="585" spans="1:12" ht="12.75">
      <c r="A585" s="214"/>
      <c r="B585" s="216"/>
      <c r="C585" s="216"/>
      <c r="D585" s="216"/>
      <c r="E585" s="216"/>
      <c r="F585" s="217"/>
      <c r="G585" s="219"/>
      <c r="H585" s="220"/>
      <c r="I585" s="210"/>
      <c r="J585" s="210"/>
      <c r="K585" s="210"/>
      <c r="L585" s="212"/>
    </row>
    <row r="586" spans="1:12" ht="25.5">
      <c r="A586" s="93" t="s">
        <v>172</v>
      </c>
      <c r="B586" s="34" t="s">
        <v>22</v>
      </c>
      <c r="C586" s="208" t="s">
        <v>322</v>
      </c>
      <c r="D586" s="208"/>
      <c r="E586" s="208"/>
      <c r="F586" s="90"/>
      <c r="G586" s="90" t="s">
        <v>23</v>
      </c>
      <c r="H586" s="60">
        <v>1</v>
      </c>
      <c r="I586" s="60">
        <v>1</v>
      </c>
      <c r="J586" s="60">
        <v>1</v>
      </c>
      <c r="K586" s="60">
        <v>1</v>
      </c>
      <c r="L586" s="56">
        <f>SUM(H586:K586)</f>
        <v>4</v>
      </c>
    </row>
    <row r="587" spans="1:12" ht="12.75">
      <c r="A587" s="94"/>
      <c r="B587" s="33" t="s">
        <v>25</v>
      </c>
      <c r="C587" s="201" t="s">
        <v>39</v>
      </c>
      <c r="D587" s="201"/>
      <c r="E587" s="201"/>
      <c r="F587" s="90"/>
      <c r="G587" s="90" t="s">
        <v>24</v>
      </c>
      <c r="H587" s="91">
        <v>47000</v>
      </c>
      <c r="I587" s="91">
        <v>48000</v>
      </c>
      <c r="J587" s="91">
        <v>49000</v>
      </c>
      <c r="K587" s="91">
        <v>50000</v>
      </c>
      <c r="L587" s="95">
        <f>SUM(H587:K587)</f>
        <v>194000</v>
      </c>
    </row>
    <row r="588" spans="1:12" ht="12.75">
      <c r="A588" s="94"/>
      <c r="B588" s="34" t="s">
        <v>28</v>
      </c>
      <c r="C588" s="201" t="s">
        <v>67</v>
      </c>
      <c r="D588" s="201"/>
      <c r="E588" s="201"/>
      <c r="F588" s="90"/>
      <c r="G588" s="90"/>
      <c r="H588" s="91"/>
      <c r="I588" s="91"/>
      <c r="J588" s="91"/>
      <c r="K588" s="91"/>
      <c r="L588" s="95"/>
    </row>
    <row r="589" spans="1:12" ht="12.75">
      <c r="A589" s="94"/>
      <c r="B589" s="33" t="s">
        <v>29</v>
      </c>
      <c r="C589" s="207" t="s">
        <v>87</v>
      </c>
      <c r="D589" s="207"/>
      <c r="E589" s="207"/>
      <c r="F589" s="90"/>
      <c r="G589" s="8"/>
      <c r="H589" s="92"/>
      <c r="I589" s="92"/>
      <c r="J589" s="92"/>
      <c r="K589" s="92"/>
      <c r="L589" s="96"/>
    </row>
    <row r="590" spans="1:12" ht="25.5">
      <c r="A590" s="93" t="s">
        <v>172</v>
      </c>
      <c r="B590" s="34" t="s">
        <v>22</v>
      </c>
      <c r="C590" s="208" t="s">
        <v>323</v>
      </c>
      <c r="D590" s="208"/>
      <c r="E590" s="208"/>
      <c r="F590" s="90"/>
      <c r="G590" s="90" t="s">
        <v>23</v>
      </c>
      <c r="H590" s="60">
        <v>1</v>
      </c>
      <c r="I590" s="60">
        <v>1</v>
      </c>
      <c r="J590" s="60">
        <v>1</v>
      </c>
      <c r="K590" s="60">
        <v>1</v>
      </c>
      <c r="L590" s="56">
        <f>SUM(H590:K590)</f>
        <v>4</v>
      </c>
    </row>
    <row r="591" spans="1:12" ht="12.75">
      <c r="A591" s="94"/>
      <c r="B591" s="33" t="s">
        <v>25</v>
      </c>
      <c r="C591" s="201" t="s">
        <v>39</v>
      </c>
      <c r="D591" s="201"/>
      <c r="E591" s="201"/>
      <c r="F591" s="90"/>
      <c r="G591" s="90" t="s">
        <v>24</v>
      </c>
      <c r="H591" s="103">
        <v>48880</v>
      </c>
      <c r="I591" s="91">
        <v>50000</v>
      </c>
      <c r="J591" s="91">
        <v>51000</v>
      </c>
      <c r="K591" s="91">
        <v>52000</v>
      </c>
      <c r="L591" s="95">
        <f>SUM(H591:K591)</f>
        <v>201880</v>
      </c>
    </row>
    <row r="592" spans="1:12" ht="12.75">
      <c r="A592" s="94"/>
      <c r="B592" s="34" t="s">
        <v>28</v>
      </c>
      <c r="C592" s="201" t="s">
        <v>67</v>
      </c>
      <c r="D592" s="201"/>
      <c r="E592" s="201"/>
      <c r="F592" s="90"/>
      <c r="G592" s="90"/>
      <c r="H592" s="91"/>
      <c r="I592" s="91"/>
      <c r="J592" s="91"/>
      <c r="K592" s="91"/>
      <c r="L592" s="95"/>
    </row>
    <row r="593" spans="1:12" ht="12.75">
      <c r="A593" s="94"/>
      <c r="B593" s="33" t="s">
        <v>29</v>
      </c>
      <c r="C593" s="207" t="s">
        <v>87</v>
      </c>
      <c r="D593" s="207"/>
      <c r="E593" s="207"/>
      <c r="F593" s="90"/>
      <c r="G593" s="8"/>
      <c r="H593" s="92"/>
      <c r="I593" s="92"/>
      <c r="J593" s="92"/>
      <c r="K593" s="92"/>
      <c r="L593" s="96"/>
    </row>
    <row r="594" spans="1:12" ht="25.5">
      <c r="A594" s="93" t="s">
        <v>172</v>
      </c>
      <c r="B594" s="34" t="s">
        <v>22</v>
      </c>
      <c r="C594" s="208" t="s">
        <v>324</v>
      </c>
      <c r="D594" s="208"/>
      <c r="E594" s="208"/>
      <c r="F594" s="90"/>
      <c r="G594" s="90" t="s">
        <v>23</v>
      </c>
      <c r="H594" s="60">
        <v>1</v>
      </c>
      <c r="I594" s="60">
        <v>1</v>
      </c>
      <c r="J594" s="60">
        <v>1</v>
      </c>
      <c r="K594" s="60">
        <v>1</v>
      </c>
      <c r="L594" s="56">
        <f>SUM(H594:K594)</f>
        <v>4</v>
      </c>
    </row>
    <row r="595" spans="1:12" ht="12.75">
      <c r="A595" s="94"/>
      <c r="B595" s="33" t="s">
        <v>25</v>
      </c>
      <c r="C595" s="201" t="s">
        <v>39</v>
      </c>
      <c r="D595" s="201"/>
      <c r="E595" s="201"/>
      <c r="F595" s="90"/>
      <c r="G595" s="90" t="s">
        <v>24</v>
      </c>
      <c r="H595" s="103">
        <v>23400</v>
      </c>
      <c r="I595" s="91">
        <v>23900</v>
      </c>
      <c r="J595" s="91">
        <v>24400</v>
      </c>
      <c r="K595" s="91">
        <v>24900</v>
      </c>
      <c r="L595" s="95">
        <f>SUM(H595:K595)</f>
        <v>96600</v>
      </c>
    </row>
    <row r="596" spans="1:12" ht="12.75">
      <c r="A596" s="94"/>
      <c r="B596" s="34" t="s">
        <v>28</v>
      </c>
      <c r="C596" s="201" t="s">
        <v>67</v>
      </c>
      <c r="D596" s="201"/>
      <c r="E596" s="201"/>
      <c r="F596" s="90"/>
      <c r="G596" s="90"/>
      <c r="H596" s="103"/>
      <c r="I596" s="91"/>
      <c r="J596" s="91"/>
      <c r="K596" s="91"/>
      <c r="L596" s="95"/>
    </row>
    <row r="597" spans="1:12" ht="12.75">
      <c r="A597" s="94"/>
      <c r="B597" s="33" t="s">
        <v>29</v>
      </c>
      <c r="C597" s="207" t="s">
        <v>87</v>
      </c>
      <c r="D597" s="207"/>
      <c r="E597" s="207"/>
      <c r="F597" s="90"/>
      <c r="G597" s="8"/>
      <c r="H597" s="110"/>
      <c r="I597" s="92"/>
      <c r="J597" s="92"/>
      <c r="K597" s="92"/>
      <c r="L597" s="96"/>
    </row>
    <row r="598" spans="1:12" ht="25.5">
      <c r="A598" s="93" t="s">
        <v>172</v>
      </c>
      <c r="B598" s="34" t="s">
        <v>22</v>
      </c>
      <c r="C598" s="208" t="s">
        <v>325</v>
      </c>
      <c r="D598" s="208"/>
      <c r="E598" s="208"/>
      <c r="F598" s="90"/>
      <c r="G598" s="90" t="s">
        <v>23</v>
      </c>
      <c r="H598" s="111">
        <v>1</v>
      </c>
      <c r="I598" s="60">
        <v>1</v>
      </c>
      <c r="J598" s="60">
        <v>1</v>
      </c>
      <c r="K598" s="60">
        <v>1</v>
      </c>
      <c r="L598" s="56">
        <f>SUM(H598:K598)</f>
        <v>4</v>
      </c>
    </row>
    <row r="599" spans="1:12" ht="12.75">
      <c r="A599" s="94"/>
      <c r="B599" s="33" t="s">
        <v>25</v>
      </c>
      <c r="C599" s="201" t="s">
        <v>39</v>
      </c>
      <c r="D599" s="201"/>
      <c r="E599" s="201"/>
      <c r="F599" s="90"/>
      <c r="G599" s="90" t="s">
        <v>24</v>
      </c>
      <c r="H599" s="103">
        <v>11360</v>
      </c>
      <c r="I599" s="91">
        <v>11590</v>
      </c>
      <c r="J599" s="91">
        <v>11825</v>
      </c>
      <c r="K599" s="91">
        <v>12080</v>
      </c>
      <c r="L599" s="95">
        <f>SUM(H599:K599)</f>
        <v>46855</v>
      </c>
    </row>
    <row r="600" spans="1:12" ht="12.75">
      <c r="A600" s="94"/>
      <c r="B600" s="34" t="s">
        <v>28</v>
      </c>
      <c r="C600" s="201" t="s">
        <v>67</v>
      </c>
      <c r="D600" s="201"/>
      <c r="E600" s="201"/>
      <c r="F600" s="90"/>
      <c r="G600" s="90"/>
      <c r="H600" s="103"/>
      <c r="I600" s="91"/>
      <c r="J600" s="91"/>
      <c r="K600" s="91"/>
      <c r="L600" s="95"/>
    </row>
    <row r="601" spans="1:12" ht="12.75">
      <c r="A601" s="94"/>
      <c r="B601" s="33" t="s">
        <v>29</v>
      </c>
      <c r="C601" s="207" t="s">
        <v>87</v>
      </c>
      <c r="D601" s="207"/>
      <c r="E601" s="207"/>
      <c r="F601" s="90"/>
      <c r="G601" s="8"/>
      <c r="H601" s="110"/>
      <c r="I601" s="92"/>
      <c r="J601" s="92"/>
      <c r="K601" s="92"/>
      <c r="L601" s="96"/>
    </row>
    <row r="602" spans="1:12" ht="25.5">
      <c r="A602" s="93" t="s">
        <v>172</v>
      </c>
      <c r="B602" s="34" t="s">
        <v>22</v>
      </c>
      <c r="C602" s="208" t="s">
        <v>460</v>
      </c>
      <c r="D602" s="208"/>
      <c r="E602" s="208"/>
      <c r="F602" s="90"/>
      <c r="G602" s="90" t="s">
        <v>23</v>
      </c>
      <c r="H602" s="111">
        <v>1</v>
      </c>
      <c r="I602" s="60">
        <v>1</v>
      </c>
      <c r="J602" s="60">
        <v>1</v>
      </c>
      <c r="K602" s="60">
        <v>1</v>
      </c>
      <c r="L602" s="56">
        <f>SUM(H602:K602)</f>
        <v>4</v>
      </c>
    </row>
    <row r="603" spans="1:12" ht="12.75">
      <c r="A603" s="94"/>
      <c r="B603" s="33" t="s">
        <v>25</v>
      </c>
      <c r="C603" s="201" t="s">
        <v>39</v>
      </c>
      <c r="D603" s="201"/>
      <c r="E603" s="201"/>
      <c r="F603" s="90"/>
      <c r="G603" s="90" t="s">
        <v>24</v>
      </c>
      <c r="H603" s="103">
        <v>34400</v>
      </c>
      <c r="I603" s="91">
        <v>35100</v>
      </c>
      <c r="J603" s="91">
        <v>35800</v>
      </c>
      <c r="K603" s="91">
        <v>36500</v>
      </c>
      <c r="L603" s="95">
        <f>SUM(H603:K603)</f>
        <v>141800</v>
      </c>
    </row>
    <row r="604" spans="1:12" ht="12.75">
      <c r="A604" s="94"/>
      <c r="B604" s="34" t="s">
        <v>28</v>
      </c>
      <c r="C604" s="201" t="s">
        <v>67</v>
      </c>
      <c r="D604" s="201"/>
      <c r="E604" s="201"/>
      <c r="F604" s="90"/>
      <c r="G604" s="90"/>
      <c r="H604" s="103"/>
      <c r="I604" s="91"/>
      <c r="J604" s="91"/>
      <c r="K604" s="91"/>
      <c r="L604" s="95"/>
    </row>
    <row r="605" spans="1:12" ht="12.75">
      <c r="A605" s="94"/>
      <c r="B605" s="33" t="s">
        <v>29</v>
      </c>
      <c r="C605" s="207" t="s">
        <v>87</v>
      </c>
      <c r="D605" s="207"/>
      <c r="E605" s="207"/>
      <c r="F605" s="90"/>
      <c r="G605" s="8"/>
      <c r="H605" s="110"/>
      <c r="I605" s="92"/>
      <c r="J605" s="92"/>
      <c r="K605" s="92"/>
      <c r="L605" s="96"/>
    </row>
    <row r="606" spans="1:12" ht="25.5">
      <c r="A606" s="93" t="s">
        <v>172</v>
      </c>
      <c r="B606" s="34" t="s">
        <v>22</v>
      </c>
      <c r="C606" s="208" t="s">
        <v>327</v>
      </c>
      <c r="D606" s="208"/>
      <c r="E606" s="208"/>
      <c r="F606" s="90"/>
      <c r="G606" s="90" t="s">
        <v>23</v>
      </c>
      <c r="H606" s="111">
        <v>1</v>
      </c>
      <c r="I606" s="60">
        <v>1</v>
      </c>
      <c r="J606" s="60">
        <v>1</v>
      </c>
      <c r="K606" s="60">
        <v>1</v>
      </c>
      <c r="L606" s="56">
        <f>SUM(H606:K606)</f>
        <v>4</v>
      </c>
    </row>
    <row r="607" spans="1:12" ht="12.75">
      <c r="A607" s="94"/>
      <c r="B607" s="33" t="s">
        <v>25</v>
      </c>
      <c r="C607" s="201" t="s">
        <v>39</v>
      </c>
      <c r="D607" s="201"/>
      <c r="E607" s="201"/>
      <c r="F607" s="90"/>
      <c r="G607" s="90" t="s">
        <v>24</v>
      </c>
      <c r="H607" s="103">
        <v>1300</v>
      </c>
      <c r="I607" s="91">
        <v>1330</v>
      </c>
      <c r="J607" s="91">
        <v>1360</v>
      </c>
      <c r="K607" s="91">
        <v>1390</v>
      </c>
      <c r="L607" s="95">
        <f>SUM(H607:K607)</f>
        <v>5380</v>
      </c>
    </row>
    <row r="608" spans="1:12" ht="12.75">
      <c r="A608" s="94"/>
      <c r="B608" s="34" t="s">
        <v>28</v>
      </c>
      <c r="C608" s="201" t="s">
        <v>67</v>
      </c>
      <c r="D608" s="201"/>
      <c r="E608" s="201"/>
      <c r="F608" s="90"/>
      <c r="G608" s="90"/>
      <c r="H608" s="103"/>
      <c r="I608" s="91"/>
      <c r="J608" s="91"/>
      <c r="K608" s="91"/>
      <c r="L608" s="95"/>
    </row>
    <row r="609" spans="1:12" ht="13.5" thickBot="1">
      <c r="A609" s="97"/>
      <c r="B609" s="16" t="s">
        <v>29</v>
      </c>
      <c r="C609" s="202" t="s">
        <v>87</v>
      </c>
      <c r="D609" s="202"/>
      <c r="E609" s="202"/>
      <c r="F609" s="98"/>
      <c r="G609" s="99"/>
      <c r="H609" s="100"/>
      <c r="I609" s="100"/>
      <c r="J609" s="100"/>
      <c r="K609" s="100"/>
      <c r="L609" s="101"/>
    </row>
    <row r="610" spans="1:12" ht="13.5" thickBot="1">
      <c r="A610" s="286" t="s">
        <v>26</v>
      </c>
      <c r="B610" s="287"/>
      <c r="C610" s="287"/>
      <c r="D610" s="287"/>
      <c r="E610" s="287"/>
      <c r="F610" s="288"/>
      <c r="G610" s="288"/>
      <c r="H610" s="288"/>
      <c r="I610" s="288"/>
      <c r="J610" s="288"/>
      <c r="K610" s="288"/>
      <c r="L610" s="289"/>
    </row>
    <row r="613" ht="12.75">
      <c r="G613" s="74">
        <v>14</v>
      </c>
    </row>
    <row r="622" ht="13.5" thickBot="1"/>
    <row r="623" spans="1:12" ht="12.75">
      <c r="A623" s="213" t="s">
        <v>18</v>
      </c>
      <c r="B623" s="215" t="s">
        <v>27</v>
      </c>
      <c r="C623" s="215"/>
      <c r="D623" s="215"/>
      <c r="E623" s="215"/>
      <c r="F623" s="215" t="s">
        <v>19</v>
      </c>
      <c r="G623" s="218" t="s">
        <v>20</v>
      </c>
      <c r="H623" s="209">
        <v>2018</v>
      </c>
      <c r="I623" s="209">
        <v>2019</v>
      </c>
      <c r="J623" s="209">
        <v>2020</v>
      </c>
      <c r="K623" s="209">
        <v>2021</v>
      </c>
      <c r="L623" s="211" t="s">
        <v>21</v>
      </c>
    </row>
    <row r="624" spans="1:12" ht="12.75">
      <c r="A624" s="214"/>
      <c r="B624" s="216"/>
      <c r="C624" s="216"/>
      <c r="D624" s="216"/>
      <c r="E624" s="216"/>
      <c r="F624" s="217"/>
      <c r="G624" s="219"/>
      <c r="H624" s="220"/>
      <c r="I624" s="210"/>
      <c r="J624" s="210"/>
      <c r="K624" s="210"/>
      <c r="L624" s="212"/>
    </row>
    <row r="625" spans="1:12" ht="25.5">
      <c r="A625" s="93" t="s">
        <v>172</v>
      </c>
      <c r="B625" s="34" t="s">
        <v>22</v>
      </c>
      <c r="C625" s="208" t="s">
        <v>328</v>
      </c>
      <c r="D625" s="208"/>
      <c r="E625" s="208"/>
      <c r="F625" s="90"/>
      <c r="G625" s="90" t="s">
        <v>23</v>
      </c>
      <c r="H625" s="60">
        <v>1</v>
      </c>
      <c r="I625" s="60">
        <v>1</v>
      </c>
      <c r="J625" s="60">
        <v>1</v>
      </c>
      <c r="K625" s="60">
        <v>1</v>
      </c>
      <c r="L625" s="56">
        <f>SUM(H625:K625)</f>
        <v>4</v>
      </c>
    </row>
    <row r="626" spans="1:12" ht="12.75">
      <c r="A626" s="94"/>
      <c r="B626" s="33" t="s">
        <v>25</v>
      </c>
      <c r="C626" s="201" t="s">
        <v>39</v>
      </c>
      <c r="D626" s="201"/>
      <c r="E626" s="201"/>
      <c r="F626" s="90"/>
      <c r="G626" s="90" t="s">
        <v>24</v>
      </c>
      <c r="H626" s="103">
        <v>3200</v>
      </c>
      <c r="I626" s="91">
        <v>3280</v>
      </c>
      <c r="J626" s="91">
        <v>3350</v>
      </c>
      <c r="K626" s="91">
        <v>3420</v>
      </c>
      <c r="L626" s="95">
        <f>SUM(H626:K626)</f>
        <v>13250</v>
      </c>
    </row>
    <row r="627" spans="1:12" ht="12.75">
      <c r="A627" s="94"/>
      <c r="B627" s="34" t="s">
        <v>28</v>
      </c>
      <c r="C627" s="201" t="s">
        <v>67</v>
      </c>
      <c r="D627" s="201"/>
      <c r="E627" s="201"/>
      <c r="F627" s="90"/>
      <c r="G627" s="90"/>
      <c r="H627" s="91"/>
      <c r="I627" s="91"/>
      <c r="J627" s="91"/>
      <c r="K627" s="91"/>
      <c r="L627" s="95"/>
    </row>
    <row r="628" spans="1:12" ht="12.75">
      <c r="A628" s="94"/>
      <c r="B628" s="33" t="s">
        <v>29</v>
      </c>
      <c r="C628" s="207" t="s">
        <v>87</v>
      </c>
      <c r="D628" s="207"/>
      <c r="E628" s="207"/>
      <c r="F628" s="90"/>
      <c r="G628" s="8"/>
      <c r="H628" s="92"/>
      <c r="I628" s="92"/>
      <c r="J628" s="92"/>
      <c r="K628" s="92"/>
      <c r="L628" s="96"/>
    </row>
    <row r="629" spans="1:12" ht="25.5">
      <c r="A629" s="93" t="s">
        <v>173</v>
      </c>
      <c r="B629" s="34" t="s">
        <v>22</v>
      </c>
      <c r="C629" s="208" t="s">
        <v>329</v>
      </c>
      <c r="D629" s="208"/>
      <c r="E629" s="208"/>
      <c r="F629" s="90"/>
      <c r="G629" s="90" t="s">
        <v>23</v>
      </c>
      <c r="H629" s="60">
        <v>1</v>
      </c>
      <c r="I629" s="60">
        <v>1</v>
      </c>
      <c r="J629" s="60">
        <v>1</v>
      </c>
      <c r="K629" s="60">
        <v>1</v>
      </c>
      <c r="L629" s="56">
        <f>SUM(H629:K629)</f>
        <v>4</v>
      </c>
    </row>
    <row r="630" spans="1:12" ht="12.75">
      <c r="A630" s="94"/>
      <c r="B630" s="33" t="s">
        <v>25</v>
      </c>
      <c r="C630" s="201" t="s">
        <v>39</v>
      </c>
      <c r="D630" s="201"/>
      <c r="E630" s="201"/>
      <c r="F630" s="90"/>
      <c r="G630" s="90" t="s">
        <v>24</v>
      </c>
      <c r="H630" s="91">
        <v>0</v>
      </c>
      <c r="I630" s="91">
        <v>10000</v>
      </c>
      <c r="J630" s="91">
        <v>10000</v>
      </c>
      <c r="K630" s="91">
        <v>10000</v>
      </c>
      <c r="L630" s="95">
        <f>SUM(H630:K630)</f>
        <v>30000</v>
      </c>
    </row>
    <row r="631" spans="1:12" ht="12.75">
      <c r="A631" s="94"/>
      <c r="B631" s="34" t="s">
        <v>28</v>
      </c>
      <c r="C631" s="201" t="s">
        <v>67</v>
      </c>
      <c r="D631" s="201"/>
      <c r="E631" s="201"/>
      <c r="F631" s="90"/>
      <c r="G631" s="90"/>
      <c r="H631" s="91"/>
      <c r="I631" s="91"/>
      <c r="J631" s="91"/>
      <c r="K631" s="91"/>
      <c r="L631" s="95"/>
    </row>
    <row r="632" spans="1:12" ht="12.75">
      <c r="A632" s="94"/>
      <c r="B632" s="33" t="s">
        <v>29</v>
      </c>
      <c r="C632" s="207" t="s">
        <v>77</v>
      </c>
      <c r="D632" s="207"/>
      <c r="E632" s="207"/>
      <c r="F632" s="90"/>
      <c r="G632" s="8"/>
      <c r="H632" s="92"/>
      <c r="I632" s="92"/>
      <c r="J632" s="92"/>
      <c r="K632" s="92"/>
      <c r="L632" s="96"/>
    </row>
    <row r="633" spans="1:12" ht="25.5">
      <c r="A633" s="93" t="s">
        <v>173</v>
      </c>
      <c r="B633" s="34" t="s">
        <v>22</v>
      </c>
      <c r="C633" s="208" t="s">
        <v>330</v>
      </c>
      <c r="D633" s="208"/>
      <c r="E633" s="208"/>
      <c r="F633" s="90"/>
      <c r="G633" s="90" t="s">
        <v>23</v>
      </c>
      <c r="H633" s="60">
        <v>1</v>
      </c>
      <c r="I633" s="60">
        <v>1</v>
      </c>
      <c r="J633" s="60">
        <v>1</v>
      </c>
      <c r="K633" s="60">
        <v>1</v>
      </c>
      <c r="L633" s="56">
        <f>SUM(H633:K633)</f>
        <v>4</v>
      </c>
    </row>
    <row r="634" spans="1:12" ht="12.75">
      <c r="A634" s="94"/>
      <c r="B634" s="33" t="s">
        <v>25</v>
      </c>
      <c r="C634" s="201" t="s">
        <v>41</v>
      </c>
      <c r="D634" s="201"/>
      <c r="E634" s="201"/>
      <c r="F634" s="90"/>
      <c r="G634" s="90" t="s">
        <v>24</v>
      </c>
      <c r="H634" s="91">
        <v>10000</v>
      </c>
      <c r="I634" s="91">
        <v>10000</v>
      </c>
      <c r="J634" s="91">
        <v>10000</v>
      </c>
      <c r="K634" s="91">
        <v>10000</v>
      </c>
      <c r="L634" s="95">
        <f>SUM(H634:K634)</f>
        <v>40000</v>
      </c>
    </row>
    <row r="635" spans="1:12" ht="12.75">
      <c r="A635" s="94"/>
      <c r="B635" s="34" t="s">
        <v>28</v>
      </c>
      <c r="C635" s="201" t="s">
        <v>67</v>
      </c>
      <c r="D635" s="201"/>
      <c r="E635" s="201"/>
      <c r="F635" s="90"/>
      <c r="G635" s="90"/>
      <c r="H635" s="91"/>
      <c r="I635" s="91"/>
      <c r="J635" s="91"/>
      <c r="K635" s="91"/>
      <c r="L635" s="95"/>
    </row>
    <row r="636" spans="1:12" ht="12.75">
      <c r="A636" s="94"/>
      <c r="B636" s="33" t="s">
        <v>29</v>
      </c>
      <c r="C636" s="207" t="s">
        <v>87</v>
      </c>
      <c r="D636" s="207"/>
      <c r="E636" s="207"/>
      <c r="F636" s="90"/>
      <c r="G636" s="8"/>
      <c r="H636" s="92"/>
      <c r="I636" s="92"/>
      <c r="J636" s="92"/>
      <c r="K636" s="92"/>
      <c r="L636" s="96"/>
    </row>
    <row r="637" spans="1:12" ht="25.5">
      <c r="A637" s="93" t="s">
        <v>173</v>
      </c>
      <c r="B637" s="34" t="s">
        <v>22</v>
      </c>
      <c r="C637" s="208" t="s">
        <v>331</v>
      </c>
      <c r="D637" s="208"/>
      <c r="E637" s="208"/>
      <c r="F637" s="90"/>
      <c r="G637" s="90" t="s">
        <v>23</v>
      </c>
      <c r="H637" s="60">
        <v>1</v>
      </c>
      <c r="I637" s="60">
        <v>1</v>
      </c>
      <c r="J637" s="60">
        <v>1</v>
      </c>
      <c r="K637" s="60">
        <v>1</v>
      </c>
      <c r="L637" s="56">
        <f>SUM(H637:K637)</f>
        <v>4</v>
      </c>
    </row>
    <row r="638" spans="1:12" ht="12.75">
      <c r="A638" s="94"/>
      <c r="B638" s="33" t="s">
        <v>25</v>
      </c>
      <c r="C638" s="201" t="s">
        <v>78</v>
      </c>
      <c r="D638" s="201"/>
      <c r="E638" s="201"/>
      <c r="F638" s="90"/>
      <c r="G638" s="90" t="s">
        <v>24</v>
      </c>
      <c r="H638" s="91">
        <v>60000</v>
      </c>
      <c r="I638" s="91">
        <v>40000</v>
      </c>
      <c r="J638" s="91">
        <v>40000</v>
      </c>
      <c r="K638" s="91">
        <v>40000</v>
      </c>
      <c r="L638" s="95">
        <f>SUM(H638:K638)</f>
        <v>180000</v>
      </c>
    </row>
    <row r="639" spans="1:12" ht="12.75">
      <c r="A639" s="94"/>
      <c r="B639" s="34" t="s">
        <v>28</v>
      </c>
      <c r="C639" s="201" t="s">
        <v>67</v>
      </c>
      <c r="D639" s="201"/>
      <c r="E639" s="201"/>
      <c r="F639" s="90"/>
      <c r="G639" s="90"/>
      <c r="H639" s="91"/>
      <c r="I639" s="91"/>
      <c r="J639" s="91"/>
      <c r="K639" s="91"/>
      <c r="L639" s="95"/>
    </row>
    <row r="640" spans="1:12" ht="12.75">
      <c r="A640" s="94"/>
      <c r="B640" s="33" t="s">
        <v>29</v>
      </c>
      <c r="C640" s="207" t="s">
        <v>77</v>
      </c>
      <c r="D640" s="207"/>
      <c r="E640" s="207"/>
      <c r="F640" s="90"/>
      <c r="G640" s="8"/>
      <c r="H640" s="92"/>
      <c r="I640" s="92"/>
      <c r="J640" s="92"/>
      <c r="K640" s="92"/>
      <c r="L640" s="96"/>
    </row>
    <row r="641" spans="1:12" ht="25.5">
      <c r="A641" s="93"/>
      <c r="B641" s="34" t="s">
        <v>22</v>
      </c>
      <c r="C641" s="208"/>
      <c r="D641" s="208"/>
      <c r="E641" s="208"/>
      <c r="F641" s="90"/>
      <c r="G641" s="90" t="s">
        <v>23</v>
      </c>
      <c r="H641" s="60"/>
      <c r="I641" s="60"/>
      <c r="J641" s="60"/>
      <c r="K641" s="60"/>
      <c r="L641" s="56"/>
    </row>
    <row r="642" spans="1:12" ht="12.75">
      <c r="A642" s="94"/>
      <c r="B642" s="33" t="s">
        <v>25</v>
      </c>
      <c r="C642" s="236"/>
      <c r="D642" s="236"/>
      <c r="E642" s="236"/>
      <c r="F642" s="90"/>
      <c r="G642" s="90" t="s">
        <v>24</v>
      </c>
      <c r="H642" s="91"/>
      <c r="I642" s="91"/>
      <c r="J642" s="91"/>
      <c r="K642" s="91"/>
      <c r="L642" s="95"/>
    </row>
    <row r="643" spans="1:12" ht="12.75">
      <c r="A643" s="94"/>
      <c r="B643" s="34" t="s">
        <v>28</v>
      </c>
      <c r="C643" s="236"/>
      <c r="D643" s="236"/>
      <c r="E643" s="236"/>
      <c r="F643" s="90"/>
      <c r="G643" s="90"/>
      <c r="H643" s="91"/>
      <c r="I643" s="91"/>
      <c r="J643" s="91"/>
      <c r="K643" s="91"/>
      <c r="L643" s="95"/>
    </row>
    <row r="644" spans="1:12" ht="12.75">
      <c r="A644" s="94"/>
      <c r="B644" s="33" t="s">
        <v>29</v>
      </c>
      <c r="C644" s="237"/>
      <c r="D644" s="237"/>
      <c r="E644" s="237"/>
      <c r="F644" s="90"/>
      <c r="G644" s="8"/>
      <c r="H644" s="92"/>
      <c r="I644" s="92"/>
      <c r="J644" s="92"/>
      <c r="K644" s="92"/>
      <c r="L644" s="96"/>
    </row>
    <row r="645" spans="1:12" ht="25.5">
      <c r="A645" s="93"/>
      <c r="B645" s="34" t="s">
        <v>22</v>
      </c>
      <c r="C645" s="238"/>
      <c r="D645" s="238"/>
      <c r="E645" s="238"/>
      <c r="F645" s="90"/>
      <c r="G645" s="90" t="s">
        <v>23</v>
      </c>
      <c r="H645" s="60"/>
      <c r="I645" s="60"/>
      <c r="J645" s="60"/>
      <c r="K645" s="60"/>
      <c r="L645" s="56"/>
    </row>
    <row r="646" spans="1:12" ht="12.75">
      <c r="A646" s="94"/>
      <c r="B646" s="33" t="s">
        <v>25</v>
      </c>
      <c r="C646" s="236"/>
      <c r="D646" s="236"/>
      <c r="E646" s="236"/>
      <c r="F646" s="90"/>
      <c r="G646" s="90" t="s">
        <v>24</v>
      </c>
      <c r="H646" s="91"/>
      <c r="I646" s="91"/>
      <c r="J646" s="91"/>
      <c r="K646" s="91"/>
      <c r="L646" s="95"/>
    </row>
    <row r="647" spans="1:12" ht="12.75">
      <c r="A647" s="94"/>
      <c r="B647" s="34" t="s">
        <v>28</v>
      </c>
      <c r="C647" s="236"/>
      <c r="D647" s="236"/>
      <c r="E647" s="236"/>
      <c r="F647" s="90"/>
      <c r="G647" s="90"/>
      <c r="H647" s="91"/>
      <c r="I647" s="91"/>
      <c r="J647" s="91"/>
      <c r="K647" s="91"/>
      <c r="L647" s="95"/>
    </row>
    <row r="648" spans="1:12" ht="13.5" thickBot="1">
      <c r="A648" s="104"/>
      <c r="B648" s="32" t="s">
        <v>29</v>
      </c>
      <c r="C648" s="329"/>
      <c r="D648" s="329"/>
      <c r="E648" s="329"/>
      <c r="F648" s="12"/>
      <c r="G648" s="105"/>
      <c r="H648" s="106"/>
      <c r="I648" s="106"/>
      <c r="J648" s="106"/>
      <c r="K648" s="106"/>
      <c r="L648" s="107"/>
    </row>
    <row r="649" spans="1:12" ht="13.5" thickBot="1">
      <c r="A649" s="301" t="s">
        <v>26</v>
      </c>
      <c r="B649" s="302"/>
      <c r="C649" s="302"/>
      <c r="D649" s="302"/>
      <c r="E649" s="302"/>
      <c r="F649" s="303"/>
      <c r="G649" s="303"/>
      <c r="H649" s="303"/>
      <c r="I649" s="303"/>
      <c r="J649" s="303"/>
      <c r="K649" s="303"/>
      <c r="L649" s="304"/>
    </row>
    <row r="650" spans="1:12" ht="12.75">
      <c r="A650" s="29"/>
      <c r="B650" s="29"/>
      <c r="C650" s="29"/>
      <c r="D650" s="29"/>
      <c r="E650" s="29"/>
      <c r="F650" s="30"/>
      <c r="G650" s="30"/>
      <c r="H650" s="30"/>
      <c r="I650" s="30"/>
      <c r="J650" s="30"/>
      <c r="K650" s="30"/>
      <c r="L650" s="30"/>
    </row>
    <row r="651" spans="1:12" ht="12.75">
      <c r="A651" s="29"/>
      <c r="B651" s="29"/>
      <c r="C651" s="29"/>
      <c r="D651" s="29"/>
      <c r="E651" s="29"/>
      <c r="F651" s="30"/>
      <c r="G651" s="30"/>
      <c r="H651" s="30"/>
      <c r="I651" s="30"/>
      <c r="J651" s="30"/>
      <c r="K651" s="30"/>
      <c r="L651" s="30"/>
    </row>
    <row r="652" spans="1:12" ht="12.75">
      <c r="A652" s="29"/>
      <c r="B652" s="29"/>
      <c r="C652" s="29"/>
      <c r="D652" s="29"/>
      <c r="E652" s="29"/>
      <c r="F652" s="30"/>
      <c r="G652" s="30"/>
      <c r="H652" s="30"/>
      <c r="I652" s="30"/>
      <c r="J652" s="30"/>
      <c r="K652" s="30"/>
      <c r="L652" s="30"/>
    </row>
    <row r="653" spans="1:12" ht="12.75">
      <c r="A653" s="29"/>
      <c r="B653" s="29"/>
      <c r="C653" s="29"/>
      <c r="D653" s="29"/>
      <c r="E653" s="29"/>
      <c r="F653" s="30"/>
      <c r="G653" s="30"/>
      <c r="H653" s="30"/>
      <c r="I653" s="30"/>
      <c r="J653" s="30"/>
      <c r="K653" s="30"/>
      <c r="L653" s="30"/>
    </row>
    <row r="654" spans="1:12" ht="12.75">
      <c r="A654" s="29"/>
      <c r="B654" s="29"/>
      <c r="C654" s="29"/>
      <c r="D654" s="29"/>
      <c r="E654" s="29"/>
      <c r="F654" s="30"/>
      <c r="G654" s="30"/>
      <c r="H654" s="30"/>
      <c r="I654" s="30"/>
      <c r="J654" s="30"/>
      <c r="K654" s="30"/>
      <c r="L654" s="30"/>
    </row>
    <row r="655" spans="1:12" ht="12.75">
      <c r="A655" s="29"/>
      <c r="B655" s="29"/>
      <c r="C655" s="29"/>
      <c r="D655" s="29"/>
      <c r="E655" s="29"/>
      <c r="F655" s="30"/>
      <c r="G655" s="30"/>
      <c r="H655" s="30"/>
      <c r="I655" s="30"/>
      <c r="J655" s="30"/>
      <c r="K655" s="30"/>
      <c r="L655" s="30"/>
    </row>
    <row r="656" spans="1:12" ht="12.75">
      <c r="A656" s="29"/>
      <c r="B656" s="29"/>
      <c r="C656" s="29"/>
      <c r="D656" s="29"/>
      <c r="E656" s="29"/>
      <c r="F656" s="30"/>
      <c r="G656" s="30"/>
      <c r="H656" s="30"/>
      <c r="I656" s="30"/>
      <c r="J656" s="30"/>
      <c r="K656" s="30"/>
      <c r="L656" s="30"/>
    </row>
    <row r="657" spans="1:12" ht="12.75">
      <c r="A657" s="29"/>
      <c r="B657" s="29"/>
      <c r="C657" s="29"/>
      <c r="D657" s="29"/>
      <c r="E657" s="29"/>
      <c r="F657" s="30"/>
      <c r="G657" s="89">
        <v>15</v>
      </c>
      <c r="H657" s="30"/>
      <c r="I657" s="30"/>
      <c r="J657" s="30"/>
      <c r="K657" s="30"/>
      <c r="L657" s="30"/>
    </row>
    <row r="658" spans="1:12" ht="12.75">
      <c r="A658" s="29"/>
      <c r="B658" s="29"/>
      <c r="C658" s="29"/>
      <c r="D658" s="29"/>
      <c r="E658" s="29"/>
      <c r="F658" s="30"/>
      <c r="H658" s="30"/>
      <c r="I658" s="30"/>
      <c r="J658" s="30"/>
      <c r="K658" s="30"/>
      <c r="L658" s="30"/>
    </row>
    <row r="659" spans="1:12" ht="12.75">
      <c r="A659" s="29"/>
      <c r="B659" s="29"/>
      <c r="C659" s="29"/>
      <c r="D659" s="29"/>
      <c r="E659" s="29"/>
      <c r="F659" s="30"/>
      <c r="H659" s="30"/>
      <c r="I659" s="30"/>
      <c r="J659" s="30"/>
      <c r="K659" s="30"/>
      <c r="L659" s="30"/>
    </row>
    <row r="661" spans="1:12" ht="12.75">
      <c r="A661" s="269" t="s">
        <v>34</v>
      </c>
      <c r="B661" s="270"/>
      <c r="C661" s="270"/>
      <c r="D661" s="270"/>
      <c r="E661" s="270"/>
      <c r="F661" s="270"/>
      <c r="G661" s="270"/>
      <c r="H661" s="270"/>
      <c r="I661" s="270"/>
      <c r="J661" s="270"/>
      <c r="K661" s="270"/>
      <c r="L661" s="270"/>
    </row>
    <row r="662" spans="1:12" ht="12.75">
      <c r="A662" s="246" t="s">
        <v>30</v>
      </c>
      <c r="B662" s="246"/>
      <c r="C662" s="246"/>
      <c r="D662" s="246"/>
      <c r="E662" s="246"/>
      <c r="F662" s="246"/>
      <c r="G662" s="246"/>
      <c r="H662" s="246"/>
      <c r="I662" s="246"/>
      <c r="J662" s="246"/>
      <c r="K662" s="246"/>
      <c r="L662" s="246"/>
    </row>
    <row r="663" spans="1:12" ht="13.5" thickBot="1">
      <c r="A663" s="271" t="s">
        <v>268</v>
      </c>
      <c r="B663" s="271"/>
      <c r="C663" s="271"/>
      <c r="D663" s="271"/>
      <c r="E663" s="271"/>
      <c r="F663" s="271"/>
      <c r="G663" s="271"/>
      <c r="H663" s="271"/>
      <c r="I663" s="271"/>
      <c r="J663" s="271"/>
      <c r="K663" s="271"/>
      <c r="L663" s="271"/>
    </row>
    <row r="664" spans="1:12" ht="13.5" thickBot="1">
      <c r="A664" s="246" t="s">
        <v>11</v>
      </c>
      <c r="B664" s="246"/>
      <c r="C664" s="280" t="s">
        <v>85</v>
      </c>
      <c r="D664" s="281"/>
      <c r="E664" s="281"/>
      <c r="F664" s="281"/>
      <c r="G664" s="281"/>
      <c r="H664" s="281"/>
      <c r="I664" s="281"/>
      <c r="J664" s="281"/>
      <c r="K664" s="281"/>
      <c r="L664" s="282"/>
    </row>
    <row r="665" spans="1:12" ht="12.75">
      <c r="A665" s="246" t="s">
        <v>12</v>
      </c>
      <c r="B665" s="246"/>
      <c r="C665" s="247" t="s">
        <v>86</v>
      </c>
      <c r="D665" s="248"/>
      <c r="E665" s="248"/>
      <c r="F665" s="248"/>
      <c r="G665" s="248"/>
      <c r="H665" s="248"/>
      <c r="I665" s="248"/>
      <c r="J665" s="248"/>
      <c r="K665" s="248"/>
      <c r="L665" s="249"/>
    </row>
    <row r="666" spans="1:12" ht="13.5" thickBot="1">
      <c r="A666" s="23"/>
      <c r="B666" s="23"/>
      <c r="C666" s="283"/>
      <c r="D666" s="284"/>
      <c r="E666" s="284"/>
      <c r="F666" s="284"/>
      <c r="G666" s="284"/>
      <c r="H666" s="284"/>
      <c r="I666" s="284"/>
      <c r="J666" s="284"/>
      <c r="K666" s="284"/>
      <c r="L666" s="285"/>
    </row>
    <row r="667" spans="1:12" ht="12.75">
      <c r="A667" s="294" t="s">
        <v>13</v>
      </c>
      <c r="B667" s="295"/>
      <c r="C667" s="295"/>
      <c r="D667" s="295"/>
      <c r="E667" s="296" t="s">
        <v>14</v>
      </c>
      <c r="F667" s="296"/>
      <c r="G667" s="296"/>
      <c r="H667" s="296"/>
      <c r="I667" s="297" t="s">
        <v>15</v>
      </c>
      <c r="J667" s="297"/>
      <c r="K667" s="297"/>
      <c r="L667" s="298"/>
    </row>
    <row r="668" spans="1:12" ht="12.75">
      <c r="A668" s="323" t="s">
        <v>483</v>
      </c>
      <c r="B668" s="324"/>
      <c r="C668" s="324"/>
      <c r="D668" s="325"/>
      <c r="E668" s="326"/>
      <c r="F668" s="326"/>
      <c r="G668" s="326"/>
      <c r="H668" s="326"/>
      <c r="I668" s="326"/>
      <c r="J668" s="326"/>
      <c r="K668" s="326"/>
      <c r="L668" s="327"/>
    </row>
    <row r="669" spans="1:12" ht="12.75">
      <c r="A669" s="290" t="s">
        <v>31</v>
      </c>
      <c r="B669" s="216"/>
      <c r="C669" s="216"/>
      <c r="D669" s="216"/>
      <c r="E669" s="102"/>
      <c r="F669" s="102"/>
      <c r="G669" s="102"/>
      <c r="H669" s="4">
        <v>2018</v>
      </c>
      <c r="I669" s="4">
        <v>2019</v>
      </c>
      <c r="J669" s="4">
        <v>2020</v>
      </c>
      <c r="K669" s="4">
        <v>2021</v>
      </c>
      <c r="L669" s="95" t="s">
        <v>16</v>
      </c>
    </row>
    <row r="670" spans="1:12" ht="12.75">
      <c r="A670" s="291" t="s">
        <v>17</v>
      </c>
      <c r="B670" s="292"/>
      <c r="C670" s="292"/>
      <c r="D670" s="128"/>
      <c r="E670" s="128"/>
      <c r="F670" s="128"/>
      <c r="G670" s="128"/>
      <c r="H670" s="105">
        <f>H675+H679+H683+H687+H691+H695</f>
        <v>806500</v>
      </c>
      <c r="I670" s="105">
        <f>I675+I679+I683+I687+I691+I695</f>
        <v>873000</v>
      </c>
      <c r="J670" s="105">
        <f>J675+J679+J683+J687+J691+J695</f>
        <v>1008784.69</v>
      </c>
      <c r="K670" s="105">
        <f>K675+K679+K683+K687+K691+K695</f>
        <v>1235369.81</v>
      </c>
      <c r="L670" s="107">
        <f>SUM(H670:K670)</f>
        <v>3923654.5</v>
      </c>
    </row>
    <row r="671" spans="1:12" ht="13.5" thickBot="1">
      <c r="A671" s="143"/>
      <c r="B671" s="144"/>
      <c r="C671" s="328"/>
      <c r="D671" s="328"/>
      <c r="E671" s="328"/>
      <c r="F671" s="145"/>
      <c r="G671" s="145"/>
      <c r="H671" s="144"/>
      <c r="I671" s="144"/>
      <c r="J671" s="144"/>
      <c r="K671" s="144"/>
      <c r="L671" s="146"/>
    </row>
    <row r="672" spans="1:12" ht="12.75">
      <c r="A672" s="213" t="s">
        <v>18</v>
      </c>
      <c r="B672" s="215" t="s">
        <v>27</v>
      </c>
      <c r="C672" s="215"/>
      <c r="D672" s="215"/>
      <c r="E672" s="215"/>
      <c r="F672" s="215" t="s">
        <v>19</v>
      </c>
      <c r="G672" s="218" t="s">
        <v>20</v>
      </c>
      <c r="H672" s="209">
        <v>2018</v>
      </c>
      <c r="I672" s="209">
        <v>2019</v>
      </c>
      <c r="J672" s="209">
        <v>2020</v>
      </c>
      <c r="K672" s="209">
        <v>2021</v>
      </c>
      <c r="L672" s="211" t="s">
        <v>21</v>
      </c>
    </row>
    <row r="673" spans="1:12" ht="12.75">
      <c r="A673" s="214"/>
      <c r="B673" s="216"/>
      <c r="C673" s="216"/>
      <c r="D673" s="216"/>
      <c r="E673" s="216"/>
      <c r="F673" s="217"/>
      <c r="G673" s="219"/>
      <c r="H673" s="220"/>
      <c r="I673" s="210"/>
      <c r="J673" s="210"/>
      <c r="K673" s="210"/>
      <c r="L673" s="212"/>
    </row>
    <row r="674" spans="1:12" ht="25.5">
      <c r="A674" s="93" t="s">
        <v>172</v>
      </c>
      <c r="B674" s="34" t="s">
        <v>22</v>
      </c>
      <c r="C674" s="208" t="s">
        <v>332</v>
      </c>
      <c r="D674" s="208"/>
      <c r="E674" s="208"/>
      <c r="F674" s="90"/>
      <c r="G674" s="90" t="s">
        <v>23</v>
      </c>
      <c r="H674" s="60">
        <v>1</v>
      </c>
      <c r="I674" s="60">
        <v>1</v>
      </c>
      <c r="J674" s="60">
        <v>1</v>
      </c>
      <c r="K674" s="60">
        <v>1</v>
      </c>
      <c r="L674" s="56">
        <f>SUM(H674:K674)</f>
        <v>4</v>
      </c>
    </row>
    <row r="675" spans="1:12" ht="12.75">
      <c r="A675" s="94"/>
      <c r="B675" s="33" t="s">
        <v>25</v>
      </c>
      <c r="C675" s="201" t="s">
        <v>39</v>
      </c>
      <c r="D675" s="201"/>
      <c r="E675" s="201"/>
      <c r="F675" s="90"/>
      <c r="G675" s="90" t="s">
        <v>24</v>
      </c>
      <c r="H675" s="103">
        <v>500000</v>
      </c>
      <c r="I675" s="103">
        <v>550000</v>
      </c>
      <c r="J675" s="103">
        <v>672284.69</v>
      </c>
      <c r="K675" s="103">
        <v>887369.81</v>
      </c>
      <c r="L675" s="95">
        <f>SUM(H675:K675)</f>
        <v>2609654.5</v>
      </c>
    </row>
    <row r="676" spans="1:12" ht="12.75">
      <c r="A676" s="94"/>
      <c r="B676" s="34" t="s">
        <v>28</v>
      </c>
      <c r="C676" s="201" t="s">
        <v>67</v>
      </c>
      <c r="D676" s="201"/>
      <c r="E676" s="201"/>
      <c r="F676" s="90"/>
      <c r="G676" s="90"/>
      <c r="H676" s="91"/>
      <c r="I676" s="91"/>
      <c r="J676" s="91"/>
      <c r="K676" s="91"/>
      <c r="L676" s="95"/>
    </row>
    <row r="677" spans="1:12" ht="12.75">
      <c r="A677" s="94"/>
      <c r="B677" s="33" t="s">
        <v>29</v>
      </c>
      <c r="C677" s="207" t="s">
        <v>88</v>
      </c>
      <c r="D677" s="207"/>
      <c r="E677" s="207"/>
      <c r="F677" s="90"/>
      <c r="G677" s="8"/>
      <c r="H677" s="92"/>
      <c r="I677" s="92"/>
      <c r="J677" s="92"/>
      <c r="K677" s="92"/>
      <c r="L677" s="96"/>
    </row>
    <row r="678" spans="1:12" ht="25.5">
      <c r="A678" s="93" t="s">
        <v>172</v>
      </c>
      <c r="B678" s="34" t="s">
        <v>22</v>
      </c>
      <c r="C678" s="208" t="s">
        <v>333</v>
      </c>
      <c r="D678" s="208"/>
      <c r="E678" s="208"/>
      <c r="F678" s="90"/>
      <c r="G678" s="90" t="s">
        <v>23</v>
      </c>
      <c r="H678" s="60">
        <v>1</v>
      </c>
      <c r="I678" s="60">
        <v>1</v>
      </c>
      <c r="J678" s="60">
        <v>1</v>
      </c>
      <c r="K678" s="60">
        <v>1</v>
      </c>
      <c r="L678" s="56">
        <f>SUM(H678:K678)</f>
        <v>4</v>
      </c>
    </row>
    <row r="679" spans="1:12" ht="12.75">
      <c r="A679" s="94"/>
      <c r="B679" s="33" t="s">
        <v>25</v>
      </c>
      <c r="C679" s="201" t="s">
        <v>39</v>
      </c>
      <c r="D679" s="201"/>
      <c r="E679" s="201"/>
      <c r="F679" s="90"/>
      <c r="G679" s="90" t="s">
        <v>24</v>
      </c>
      <c r="H679" s="91">
        <v>3500</v>
      </c>
      <c r="I679" s="91">
        <v>3800</v>
      </c>
      <c r="J679" s="91">
        <v>4000</v>
      </c>
      <c r="K679" s="91">
        <v>4200</v>
      </c>
      <c r="L679" s="95">
        <f>SUM(H679:K679)</f>
        <v>15500</v>
      </c>
    </row>
    <row r="680" spans="1:12" ht="12.75">
      <c r="A680" s="94"/>
      <c r="B680" s="34" t="s">
        <v>28</v>
      </c>
      <c r="C680" s="201" t="s">
        <v>67</v>
      </c>
      <c r="D680" s="201"/>
      <c r="E680" s="201"/>
      <c r="F680" s="90"/>
      <c r="G680" s="90"/>
      <c r="H680" s="91"/>
      <c r="I680" s="91"/>
      <c r="J680" s="91"/>
      <c r="K680" s="91"/>
      <c r="L680" s="95"/>
    </row>
    <row r="681" spans="1:12" ht="12.75">
      <c r="A681" s="94"/>
      <c r="B681" s="33" t="s">
        <v>29</v>
      </c>
      <c r="C681" s="207" t="s">
        <v>72</v>
      </c>
      <c r="D681" s="207"/>
      <c r="E681" s="207"/>
      <c r="F681" s="90"/>
      <c r="G681" s="8"/>
      <c r="H681" s="92"/>
      <c r="I681" s="92"/>
      <c r="J681" s="92"/>
      <c r="K681" s="92"/>
      <c r="L681" s="96"/>
    </row>
    <row r="682" spans="1:12" ht="25.5">
      <c r="A682" s="93" t="s">
        <v>172</v>
      </c>
      <c r="B682" s="34" t="s">
        <v>22</v>
      </c>
      <c r="C682" s="208" t="s">
        <v>334</v>
      </c>
      <c r="D682" s="208"/>
      <c r="E682" s="208"/>
      <c r="F682" s="90"/>
      <c r="G682" s="90" t="s">
        <v>23</v>
      </c>
      <c r="H682" s="60">
        <v>1</v>
      </c>
      <c r="I682" s="60">
        <v>1</v>
      </c>
      <c r="J682" s="60">
        <v>1</v>
      </c>
      <c r="K682" s="60">
        <v>1</v>
      </c>
      <c r="L682" s="56">
        <f>SUM(H682:K682)</f>
        <v>4</v>
      </c>
    </row>
    <row r="683" spans="1:12" ht="12.75">
      <c r="A683" s="94"/>
      <c r="B683" s="33" t="s">
        <v>25</v>
      </c>
      <c r="C683" s="201" t="s">
        <v>39</v>
      </c>
      <c r="D683" s="201"/>
      <c r="E683" s="201"/>
      <c r="F683" s="90"/>
      <c r="G683" s="90" t="s">
        <v>24</v>
      </c>
      <c r="H683" s="91">
        <v>25000</v>
      </c>
      <c r="I683" s="91">
        <v>30000</v>
      </c>
      <c r="J683" s="91">
        <v>35000</v>
      </c>
      <c r="K683" s="91">
        <v>40000</v>
      </c>
      <c r="L683" s="95">
        <f>SUM(H683:K683)</f>
        <v>130000</v>
      </c>
    </row>
    <row r="684" spans="1:12" ht="12.75">
      <c r="A684" s="94"/>
      <c r="B684" s="34" t="s">
        <v>28</v>
      </c>
      <c r="C684" s="201" t="s">
        <v>67</v>
      </c>
      <c r="D684" s="201"/>
      <c r="E684" s="201"/>
      <c r="F684" s="90"/>
      <c r="G684" s="90"/>
      <c r="H684" s="91"/>
      <c r="I684" s="91"/>
      <c r="J684" s="91"/>
      <c r="K684" s="91"/>
      <c r="L684" s="95"/>
    </row>
    <row r="685" spans="1:12" ht="12.75">
      <c r="A685" s="94"/>
      <c r="B685" s="33" t="s">
        <v>29</v>
      </c>
      <c r="C685" s="207" t="s">
        <v>88</v>
      </c>
      <c r="D685" s="207"/>
      <c r="E685" s="207"/>
      <c r="F685" s="90"/>
      <c r="G685" s="8"/>
      <c r="H685" s="92"/>
      <c r="I685" s="92"/>
      <c r="J685" s="92"/>
      <c r="K685" s="92"/>
      <c r="L685" s="96"/>
    </row>
    <row r="686" spans="1:12" ht="25.5">
      <c r="A686" s="93" t="s">
        <v>172</v>
      </c>
      <c r="B686" s="34" t="s">
        <v>22</v>
      </c>
      <c r="C686" s="208" t="s">
        <v>335</v>
      </c>
      <c r="D686" s="208"/>
      <c r="E686" s="208"/>
      <c r="F686" s="90"/>
      <c r="G686" s="90" t="s">
        <v>23</v>
      </c>
      <c r="H686" s="60"/>
      <c r="I686" s="60"/>
      <c r="J686" s="60"/>
      <c r="K686" s="60"/>
      <c r="L686" s="56">
        <f>SUM(H686:K686)</f>
        <v>0</v>
      </c>
    </row>
    <row r="687" spans="1:12" ht="12.75">
      <c r="A687" s="94"/>
      <c r="B687" s="33" t="s">
        <v>25</v>
      </c>
      <c r="C687" s="201" t="s">
        <v>39</v>
      </c>
      <c r="D687" s="201"/>
      <c r="E687" s="201"/>
      <c r="F687" s="90"/>
      <c r="G687" s="90" t="s">
        <v>24</v>
      </c>
      <c r="H687" s="91">
        <v>3000</v>
      </c>
      <c r="I687" s="91">
        <v>3200</v>
      </c>
      <c r="J687" s="91">
        <v>3500</v>
      </c>
      <c r="K687" s="91">
        <v>3800</v>
      </c>
      <c r="L687" s="95">
        <f>SUM(H687:K687)</f>
        <v>13500</v>
      </c>
    </row>
    <row r="688" spans="1:12" ht="12.75">
      <c r="A688" s="94"/>
      <c r="B688" s="34" t="s">
        <v>28</v>
      </c>
      <c r="C688" s="201" t="s">
        <v>67</v>
      </c>
      <c r="D688" s="201"/>
      <c r="E688" s="201"/>
      <c r="F688" s="90"/>
      <c r="G688" s="90"/>
      <c r="H688" s="91"/>
      <c r="I688" s="91"/>
      <c r="J688" s="91"/>
      <c r="K688" s="91"/>
      <c r="L688" s="95"/>
    </row>
    <row r="689" spans="1:12" ht="12.75">
      <c r="A689" s="94"/>
      <c r="B689" s="33" t="s">
        <v>29</v>
      </c>
      <c r="C689" s="207" t="s">
        <v>89</v>
      </c>
      <c r="D689" s="207"/>
      <c r="E689" s="207"/>
      <c r="F689" s="90"/>
      <c r="G689" s="8"/>
      <c r="H689" s="92"/>
      <c r="I689" s="92"/>
      <c r="J689" s="92"/>
      <c r="K689" s="92"/>
      <c r="L689" s="96"/>
    </row>
    <row r="690" spans="1:12" ht="25.5">
      <c r="A690" s="93" t="s">
        <v>172</v>
      </c>
      <c r="B690" s="34" t="s">
        <v>22</v>
      </c>
      <c r="C690" s="208" t="s">
        <v>336</v>
      </c>
      <c r="D690" s="208"/>
      <c r="E690" s="208"/>
      <c r="F690" s="90"/>
      <c r="G690" s="90" t="s">
        <v>23</v>
      </c>
      <c r="H690" s="60">
        <v>1</v>
      </c>
      <c r="I690" s="60">
        <v>1</v>
      </c>
      <c r="J690" s="60">
        <v>1</v>
      </c>
      <c r="K690" s="60">
        <v>1</v>
      </c>
      <c r="L690" s="56">
        <f>SUM(H690:K690)</f>
        <v>4</v>
      </c>
    </row>
    <row r="691" spans="1:12" ht="12.75">
      <c r="A691" s="94"/>
      <c r="B691" s="33" t="s">
        <v>25</v>
      </c>
      <c r="C691" s="201" t="s">
        <v>39</v>
      </c>
      <c r="D691" s="201"/>
      <c r="E691" s="201"/>
      <c r="F691" s="90"/>
      <c r="G691" s="90" t="s">
        <v>24</v>
      </c>
      <c r="H691" s="91">
        <v>35000</v>
      </c>
      <c r="I691" s="91">
        <v>38000</v>
      </c>
      <c r="J691" s="91">
        <v>40000</v>
      </c>
      <c r="K691" s="91">
        <v>42000</v>
      </c>
      <c r="L691" s="95">
        <f>SUM(H691:K691)</f>
        <v>155000</v>
      </c>
    </row>
    <row r="692" spans="1:12" ht="12.75">
      <c r="A692" s="94"/>
      <c r="B692" s="34" t="s">
        <v>28</v>
      </c>
      <c r="C692" s="201" t="s">
        <v>67</v>
      </c>
      <c r="D692" s="201"/>
      <c r="E692" s="201"/>
      <c r="F692" s="90"/>
      <c r="G692" s="90"/>
      <c r="H692" s="91"/>
      <c r="I692" s="91"/>
      <c r="J692" s="91"/>
      <c r="K692" s="91"/>
      <c r="L692" s="95"/>
    </row>
    <row r="693" spans="1:12" ht="12.75">
      <c r="A693" s="94"/>
      <c r="B693" s="33" t="s">
        <v>29</v>
      </c>
      <c r="C693" s="207" t="s">
        <v>88</v>
      </c>
      <c r="D693" s="207"/>
      <c r="E693" s="207"/>
      <c r="F693" s="90"/>
      <c r="G693" s="8"/>
      <c r="H693" s="92"/>
      <c r="I693" s="92"/>
      <c r="J693" s="92"/>
      <c r="K693" s="92"/>
      <c r="L693" s="96"/>
    </row>
    <row r="694" spans="1:12" ht="25.5">
      <c r="A694" s="93" t="s">
        <v>172</v>
      </c>
      <c r="B694" s="34" t="s">
        <v>22</v>
      </c>
      <c r="C694" s="208" t="s">
        <v>337</v>
      </c>
      <c r="D694" s="208"/>
      <c r="E694" s="208"/>
      <c r="F694" s="90"/>
      <c r="G694" s="90" t="s">
        <v>23</v>
      </c>
      <c r="H694" s="60">
        <v>1</v>
      </c>
      <c r="I694" s="60">
        <v>1</v>
      </c>
      <c r="J694" s="60">
        <v>1</v>
      </c>
      <c r="K694" s="60">
        <v>1</v>
      </c>
      <c r="L694" s="56">
        <f>SUM(H694:K694)</f>
        <v>4</v>
      </c>
    </row>
    <row r="695" spans="1:12" ht="12.75">
      <c r="A695" s="94"/>
      <c r="B695" s="33" t="s">
        <v>25</v>
      </c>
      <c r="C695" s="201" t="s">
        <v>39</v>
      </c>
      <c r="D695" s="201"/>
      <c r="E695" s="201"/>
      <c r="F695" s="90"/>
      <c r="G695" s="90" t="s">
        <v>24</v>
      </c>
      <c r="H695" s="91">
        <v>240000</v>
      </c>
      <c r="I695" s="91">
        <v>248000</v>
      </c>
      <c r="J695" s="91">
        <v>254000</v>
      </c>
      <c r="K695" s="91">
        <v>258000</v>
      </c>
      <c r="L695" s="95">
        <f>SUM(H695:K695)</f>
        <v>1000000</v>
      </c>
    </row>
    <row r="696" spans="1:12" ht="12.75">
      <c r="A696" s="94"/>
      <c r="B696" s="34" t="s">
        <v>28</v>
      </c>
      <c r="C696" s="201" t="s">
        <v>67</v>
      </c>
      <c r="D696" s="201"/>
      <c r="E696" s="201"/>
      <c r="F696" s="90"/>
      <c r="G696" s="90"/>
      <c r="H696" s="91"/>
      <c r="I696" s="91"/>
      <c r="J696" s="91"/>
      <c r="K696" s="91"/>
      <c r="L696" s="95"/>
    </row>
    <row r="697" spans="1:12" ht="13.5" thickBot="1">
      <c r="A697" s="97"/>
      <c r="B697" s="16" t="s">
        <v>29</v>
      </c>
      <c r="C697" s="202" t="s">
        <v>88</v>
      </c>
      <c r="D697" s="202"/>
      <c r="E697" s="202"/>
      <c r="F697" s="98"/>
      <c r="G697" s="99"/>
      <c r="H697" s="100"/>
      <c r="I697" s="100"/>
      <c r="J697" s="100"/>
      <c r="K697" s="100"/>
      <c r="L697" s="101"/>
    </row>
    <row r="698" spans="1:12" ht="13.5" thickBot="1">
      <c r="A698" s="301" t="s">
        <v>26</v>
      </c>
      <c r="B698" s="302"/>
      <c r="C698" s="302"/>
      <c r="D698" s="302"/>
      <c r="E698" s="302"/>
      <c r="F698" s="303"/>
      <c r="G698" s="303"/>
      <c r="H698" s="303"/>
      <c r="I698" s="303"/>
      <c r="J698" s="303"/>
      <c r="K698" s="303"/>
      <c r="L698" s="304"/>
    </row>
    <row r="699" spans="1:12" ht="12.75">
      <c r="A699" s="29"/>
      <c r="B699" s="29"/>
      <c r="C699" s="29"/>
      <c r="D699" s="29"/>
      <c r="E699" s="29"/>
      <c r="F699" s="30"/>
      <c r="G699" s="30"/>
      <c r="H699" s="30"/>
      <c r="I699" s="30"/>
      <c r="J699" s="30"/>
      <c r="K699" s="30"/>
      <c r="L699" s="30"/>
    </row>
    <row r="700" spans="1:12" ht="12.75">
      <c r="A700" s="29"/>
      <c r="B700" s="29"/>
      <c r="C700" s="29"/>
      <c r="D700" s="29"/>
      <c r="E700" s="29"/>
      <c r="F700" s="30"/>
      <c r="G700" s="30"/>
      <c r="H700" s="30"/>
      <c r="I700" s="30"/>
      <c r="J700" s="30"/>
      <c r="K700" s="30"/>
      <c r="L700" s="30"/>
    </row>
    <row r="701" spans="1:12" ht="12.75">
      <c r="A701" s="29"/>
      <c r="B701" s="29"/>
      <c r="C701" s="29"/>
      <c r="D701" s="29"/>
      <c r="E701" s="29"/>
      <c r="F701" s="30"/>
      <c r="G701" s="74">
        <v>16</v>
      </c>
      <c r="H701" s="30"/>
      <c r="I701" s="30"/>
      <c r="J701" s="30"/>
      <c r="K701" s="30"/>
      <c r="L701" s="30"/>
    </row>
    <row r="705" spans="1:12" ht="12.75">
      <c r="A705" s="269" t="s">
        <v>34</v>
      </c>
      <c r="B705" s="270"/>
      <c r="C705" s="270"/>
      <c r="D705" s="270"/>
      <c r="E705" s="270"/>
      <c r="F705" s="270"/>
      <c r="G705" s="270"/>
      <c r="H705" s="270"/>
      <c r="I705" s="270"/>
      <c r="J705" s="270"/>
      <c r="K705" s="270"/>
      <c r="L705" s="270"/>
    </row>
    <row r="706" spans="1:12" ht="12.75">
      <c r="A706" s="246" t="s">
        <v>30</v>
      </c>
      <c r="B706" s="246"/>
      <c r="C706" s="246"/>
      <c r="D706" s="246"/>
      <c r="E706" s="246"/>
      <c r="F706" s="246"/>
      <c r="G706" s="246"/>
      <c r="H706" s="246"/>
      <c r="I706" s="246"/>
      <c r="J706" s="246"/>
      <c r="K706" s="246"/>
      <c r="L706" s="246"/>
    </row>
    <row r="707" spans="1:12" ht="13.5" thickBot="1">
      <c r="A707" s="271" t="s">
        <v>267</v>
      </c>
      <c r="B707" s="271"/>
      <c r="C707" s="271"/>
      <c r="D707" s="271"/>
      <c r="E707" s="271"/>
      <c r="F707" s="271"/>
      <c r="G707" s="271"/>
      <c r="H707" s="271"/>
      <c r="I707" s="271"/>
      <c r="J707" s="271"/>
      <c r="K707" s="271"/>
      <c r="L707" s="271"/>
    </row>
    <row r="708" spans="1:12" ht="13.5" thickBot="1">
      <c r="A708" s="246" t="s">
        <v>11</v>
      </c>
      <c r="B708" s="246"/>
      <c r="C708" s="280" t="s">
        <v>91</v>
      </c>
      <c r="D708" s="281"/>
      <c r="E708" s="281"/>
      <c r="F708" s="281"/>
      <c r="G708" s="281"/>
      <c r="H708" s="281"/>
      <c r="I708" s="281"/>
      <c r="J708" s="281"/>
      <c r="K708" s="281"/>
      <c r="L708" s="282"/>
    </row>
    <row r="709" spans="1:12" ht="12.75">
      <c r="A709" s="246" t="s">
        <v>12</v>
      </c>
      <c r="B709" s="246"/>
      <c r="C709" s="247" t="s">
        <v>79</v>
      </c>
      <c r="D709" s="248"/>
      <c r="E709" s="248"/>
      <c r="F709" s="248"/>
      <c r="G709" s="248"/>
      <c r="H709" s="248"/>
      <c r="I709" s="248"/>
      <c r="J709" s="248"/>
      <c r="K709" s="248"/>
      <c r="L709" s="249"/>
    </row>
    <row r="710" spans="1:12" ht="13.5" thickBot="1">
      <c r="A710" s="1"/>
      <c r="B710" s="1"/>
      <c r="C710" s="250"/>
      <c r="D710" s="251"/>
      <c r="E710" s="251"/>
      <c r="F710" s="251"/>
      <c r="G710" s="251"/>
      <c r="H710" s="251"/>
      <c r="I710" s="251"/>
      <c r="J710" s="251"/>
      <c r="K710" s="251"/>
      <c r="L710" s="252"/>
    </row>
    <row r="711" spans="1:12" ht="12.75">
      <c r="A711" s="253" t="s">
        <v>13</v>
      </c>
      <c r="B711" s="254"/>
      <c r="C711" s="254"/>
      <c r="D711" s="255"/>
      <c r="E711" s="256" t="s">
        <v>14</v>
      </c>
      <c r="F711" s="257"/>
      <c r="G711" s="257"/>
      <c r="H711" s="258"/>
      <c r="I711" s="259" t="s">
        <v>15</v>
      </c>
      <c r="J711" s="260"/>
      <c r="K711" s="260"/>
      <c r="L711" s="261"/>
    </row>
    <row r="712" spans="1:12" ht="12.75">
      <c r="A712" s="262" t="s">
        <v>483</v>
      </c>
      <c r="B712" s="263"/>
      <c r="C712" s="263"/>
      <c r="D712" s="264"/>
      <c r="E712" s="265"/>
      <c r="F712" s="266"/>
      <c r="G712" s="266"/>
      <c r="H712" s="267"/>
      <c r="I712" s="265"/>
      <c r="J712" s="266"/>
      <c r="K712" s="266"/>
      <c r="L712" s="268"/>
    </row>
    <row r="713" spans="1:12" ht="12.75">
      <c r="A713" s="240" t="s">
        <v>31</v>
      </c>
      <c r="B713" s="241"/>
      <c r="C713" s="241"/>
      <c r="D713" s="241"/>
      <c r="E713" s="3"/>
      <c r="F713" s="3"/>
      <c r="G713" s="3"/>
      <c r="H713" s="4">
        <v>2018</v>
      </c>
      <c r="I713" s="4">
        <v>2019</v>
      </c>
      <c r="J713" s="4">
        <v>2020</v>
      </c>
      <c r="K713" s="4">
        <v>2021</v>
      </c>
      <c r="L713" s="5" t="s">
        <v>16</v>
      </c>
    </row>
    <row r="714" spans="1:12" ht="12.75">
      <c r="A714" s="242" t="s">
        <v>17</v>
      </c>
      <c r="B714" s="243"/>
      <c r="C714" s="244"/>
      <c r="D714" s="6"/>
      <c r="E714" s="7"/>
      <c r="F714" s="7"/>
      <c r="G714" s="7"/>
      <c r="H714" s="8">
        <f>H719+H723+H727+H731+H735+H739</f>
        <v>100000</v>
      </c>
      <c r="I714" s="8">
        <f>I719+I723+I727+I731+I735+I739</f>
        <v>100000</v>
      </c>
      <c r="J714" s="8">
        <f>J719+J723+J727+J731+J735+J739</f>
        <v>100000</v>
      </c>
      <c r="K714" s="8">
        <f>K719+K723+K727+K731+K735+K739</f>
        <v>100000</v>
      </c>
      <c r="L714" s="9">
        <f>SUM(H714:K714)</f>
        <v>400000</v>
      </c>
    </row>
    <row r="715" spans="1:12" ht="13.5" thickBot="1">
      <c r="A715" s="139"/>
      <c r="B715" s="136"/>
      <c r="C715" s="275"/>
      <c r="D715" s="275"/>
      <c r="E715" s="275"/>
      <c r="F715" s="140"/>
      <c r="G715" s="137"/>
      <c r="H715" s="141"/>
      <c r="I715" s="141"/>
      <c r="J715" s="141"/>
      <c r="K715" s="141"/>
      <c r="L715" s="142"/>
    </row>
    <row r="716" spans="1:12" ht="12.75">
      <c r="A716" s="213" t="s">
        <v>18</v>
      </c>
      <c r="B716" s="215" t="s">
        <v>27</v>
      </c>
      <c r="C716" s="215"/>
      <c r="D716" s="215"/>
      <c r="E716" s="215"/>
      <c r="F716" s="215" t="s">
        <v>19</v>
      </c>
      <c r="G716" s="218" t="s">
        <v>20</v>
      </c>
      <c r="H716" s="209">
        <v>2018</v>
      </c>
      <c r="I716" s="209">
        <v>2019</v>
      </c>
      <c r="J716" s="209">
        <v>2020</v>
      </c>
      <c r="K716" s="209">
        <v>2021</v>
      </c>
      <c r="L716" s="211" t="s">
        <v>21</v>
      </c>
    </row>
    <row r="717" spans="1:12" ht="12.75">
      <c r="A717" s="214"/>
      <c r="B717" s="216"/>
      <c r="C717" s="216"/>
      <c r="D717" s="216"/>
      <c r="E717" s="216"/>
      <c r="F717" s="217"/>
      <c r="G717" s="219"/>
      <c r="H717" s="220"/>
      <c r="I717" s="210"/>
      <c r="J717" s="210"/>
      <c r="K717" s="210"/>
      <c r="L717" s="212"/>
    </row>
    <row r="718" spans="1:12" ht="25.5">
      <c r="A718" s="93" t="s">
        <v>173</v>
      </c>
      <c r="B718" s="34" t="s">
        <v>22</v>
      </c>
      <c r="C718" s="208" t="s">
        <v>338</v>
      </c>
      <c r="D718" s="208"/>
      <c r="E718" s="208"/>
      <c r="F718" s="90"/>
      <c r="G718" s="90" t="s">
        <v>23</v>
      </c>
      <c r="H718" s="60">
        <v>1</v>
      </c>
      <c r="I718" s="60">
        <v>1</v>
      </c>
      <c r="J718" s="60">
        <v>1</v>
      </c>
      <c r="K718" s="60">
        <v>1</v>
      </c>
      <c r="L718" s="56">
        <f>SUM(H718:K718)</f>
        <v>4</v>
      </c>
    </row>
    <row r="719" spans="1:12" ht="12.75">
      <c r="A719" s="94"/>
      <c r="B719" s="33" t="s">
        <v>25</v>
      </c>
      <c r="C719" s="201" t="s">
        <v>80</v>
      </c>
      <c r="D719" s="201"/>
      <c r="E719" s="201"/>
      <c r="F719" s="90"/>
      <c r="G719" s="90" t="s">
        <v>24</v>
      </c>
      <c r="H719" s="91">
        <v>80000</v>
      </c>
      <c r="I719" s="91">
        <v>80000</v>
      </c>
      <c r="J719" s="91">
        <v>80000</v>
      </c>
      <c r="K719" s="112">
        <v>80000</v>
      </c>
      <c r="L719" s="95">
        <f>SUM(H719:K719)</f>
        <v>320000</v>
      </c>
    </row>
    <row r="720" spans="1:12" ht="12.75">
      <c r="A720" s="94"/>
      <c r="B720" s="34" t="s">
        <v>28</v>
      </c>
      <c r="C720" s="201" t="s">
        <v>67</v>
      </c>
      <c r="D720" s="201"/>
      <c r="E720" s="201"/>
      <c r="F720" s="90"/>
      <c r="G720" s="90"/>
      <c r="H720" s="91"/>
      <c r="I720" s="91"/>
      <c r="J720" s="91"/>
      <c r="K720" s="91"/>
      <c r="L720" s="95"/>
    </row>
    <row r="721" spans="1:12" ht="12.75">
      <c r="A721" s="94"/>
      <c r="B721" s="33" t="s">
        <v>29</v>
      </c>
      <c r="C721" s="207" t="s">
        <v>81</v>
      </c>
      <c r="D721" s="207"/>
      <c r="E721" s="207"/>
      <c r="F721" s="90"/>
      <c r="G721" s="8"/>
      <c r="H721" s="92"/>
      <c r="I721" s="92"/>
      <c r="J721" s="92"/>
      <c r="K721" s="92"/>
      <c r="L721" s="96"/>
    </row>
    <row r="722" spans="1:12" ht="25.5">
      <c r="A722" s="93" t="s">
        <v>173</v>
      </c>
      <c r="B722" s="34" t="s">
        <v>22</v>
      </c>
      <c r="C722" s="208" t="s">
        <v>339</v>
      </c>
      <c r="D722" s="208"/>
      <c r="E722" s="208"/>
      <c r="F722" s="90"/>
      <c r="G722" s="90" t="s">
        <v>23</v>
      </c>
      <c r="H722" s="60">
        <v>1</v>
      </c>
      <c r="I722" s="60">
        <v>1</v>
      </c>
      <c r="J722" s="60">
        <v>1</v>
      </c>
      <c r="K722" s="60">
        <v>1</v>
      </c>
      <c r="L722" s="56">
        <f>SUM(H722:K722)</f>
        <v>4</v>
      </c>
    </row>
    <row r="723" spans="1:12" ht="12.75">
      <c r="A723" s="94"/>
      <c r="B723" s="33" t="s">
        <v>25</v>
      </c>
      <c r="C723" s="201" t="s">
        <v>82</v>
      </c>
      <c r="D723" s="201"/>
      <c r="E723" s="201"/>
      <c r="F723" s="90"/>
      <c r="G723" s="90" t="s">
        <v>24</v>
      </c>
      <c r="H723" s="91">
        <v>20000</v>
      </c>
      <c r="I723" s="91">
        <v>20000</v>
      </c>
      <c r="J723" s="91">
        <v>20000</v>
      </c>
      <c r="K723" s="91">
        <v>20000</v>
      </c>
      <c r="L723" s="95">
        <f>SUM(H723:K723)</f>
        <v>80000</v>
      </c>
    </row>
    <row r="724" spans="1:12" ht="12.75">
      <c r="A724" s="94"/>
      <c r="B724" s="34" t="s">
        <v>28</v>
      </c>
      <c r="C724" s="201" t="s">
        <v>67</v>
      </c>
      <c r="D724" s="201"/>
      <c r="E724" s="201"/>
      <c r="F724" s="90"/>
      <c r="G724" s="90"/>
      <c r="H724" s="91"/>
      <c r="I724" s="91"/>
      <c r="J724" s="91"/>
      <c r="K724" s="91"/>
      <c r="L724" s="95"/>
    </row>
    <row r="725" spans="1:12" ht="12.75">
      <c r="A725" s="94"/>
      <c r="B725" s="33" t="s">
        <v>29</v>
      </c>
      <c r="C725" s="207" t="s">
        <v>81</v>
      </c>
      <c r="D725" s="207"/>
      <c r="E725" s="207"/>
      <c r="F725" s="90"/>
      <c r="G725" s="8"/>
      <c r="H725" s="92"/>
      <c r="I725" s="92"/>
      <c r="J725" s="92"/>
      <c r="K725" s="92"/>
      <c r="L725" s="96"/>
    </row>
    <row r="726" spans="1:12" ht="25.5">
      <c r="A726" s="93"/>
      <c r="B726" s="34" t="s">
        <v>22</v>
      </c>
      <c r="C726" s="208"/>
      <c r="D726" s="208"/>
      <c r="E726" s="208"/>
      <c r="F726" s="90"/>
      <c r="G726" s="90" t="s">
        <v>23</v>
      </c>
      <c r="H726" s="60"/>
      <c r="I726" s="60"/>
      <c r="J726" s="60"/>
      <c r="K726" s="60"/>
      <c r="L726" s="56"/>
    </row>
    <row r="727" spans="1:12" ht="12.75">
      <c r="A727" s="94"/>
      <c r="B727" s="33" t="s">
        <v>25</v>
      </c>
      <c r="C727" s="236"/>
      <c r="D727" s="236"/>
      <c r="E727" s="236"/>
      <c r="F727" s="90"/>
      <c r="G727" s="90" t="s">
        <v>24</v>
      </c>
      <c r="H727" s="91"/>
      <c r="I727" s="91"/>
      <c r="J727" s="91"/>
      <c r="K727" s="91"/>
      <c r="L727" s="95"/>
    </row>
    <row r="728" spans="1:12" ht="12.75">
      <c r="A728" s="94"/>
      <c r="B728" s="34" t="s">
        <v>28</v>
      </c>
      <c r="C728" s="236"/>
      <c r="D728" s="236"/>
      <c r="E728" s="236"/>
      <c r="F728" s="90"/>
      <c r="G728" s="90"/>
      <c r="H728" s="91"/>
      <c r="I728" s="91"/>
      <c r="J728" s="91"/>
      <c r="K728" s="91"/>
      <c r="L728" s="95"/>
    </row>
    <row r="729" spans="1:12" ht="12.75">
      <c r="A729" s="94"/>
      <c r="B729" s="33" t="s">
        <v>29</v>
      </c>
      <c r="C729" s="237"/>
      <c r="D729" s="237"/>
      <c r="E729" s="237"/>
      <c r="F729" s="90"/>
      <c r="G729" s="8"/>
      <c r="H729" s="92"/>
      <c r="I729" s="92"/>
      <c r="J729" s="92"/>
      <c r="K729" s="92"/>
      <c r="L729" s="96"/>
    </row>
    <row r="730" spans="1:12" ht="25.5">
      <c r="A730" s="93"/>
      <c r="B730" s="34" t="s">
        <v>22</v>
      </c>
      <c r="C730" s="238"/>
      <c r="D730" s="238"/>
      <c r="E730" s="238"/>
      <c r="F730" s="90"/>
      <c r="G730" s="90" t="s">
        <v>23</v>
      </c>
      <c r="H730" s="60"/>
      <c r="I730" s="60"/>
      <c r="J730" s="60"/>
      <c r="K730" s="60"/>
      <c r="L730" s="56"/>
    </row>
    <row r="731" spans="1:12" ht="12.75">
      <c r="A731" s="94"/>
      <c r="B731" s="33" t="s">
        <v>25</v>
      </c>
      <c r="C731" s="236"/>
      <c r="D731" s="236"/>
      <c r="E731" s="236"/>
      <c r="F731" s="90"/>
      <c r="G731" s="90" t="s">
        <v>24</v>
      </c>
      <c r="H731" s="91"/>
      <c r="I731" s="91"/>
      <c r="J731" s="91"/>
      <c r="K731" s="91"/>
      <c r="L731" s="95"/>
    </row>
    <row r="732" spans="1:12" ht="12.75">
      <c r="A732" s="94"/>
      <c r="B732" s="34" t="s">
        <v>28</v>
      </c>
      <c r="C732" s="236"/>
      <c r="D732" s="236"/>
      <c r="E732" s="236"/>
      <c r="F732" s="90"/>
      <c r="G732" s="90"/>
      <c r="H732" s="91"/>
      <c r="I732" s="91"/>
      <c r="J732" s="91"/>
      <c r="K732" s="91"/>
      <c r="L732" s="95"/>
    </row>
    <row r="733" spans="1:12" ht="12.75">
      <c r="A733" s="94"/>
      <c r="B733" s="33" t="s">
        <v>29</v>
      </c>
      <c r="C733" s="237"/>
      <c r="D733" s="237"/>
      <c r="E733" s="237"/>
      <c r="F733" s="90"/>
      <c r="G733" s="8"/>
      <c r="H733" s="92"/>
      <c r="I733" s="92"/>
      <c r="J733" s="92"/>
      <c r="K733" s="92"/>
      <c r="L733" s="96"/>
    </row>
    <row r="734" spans="1:12" ht="25.5">
      <c r="A734" s="93"/>
      <c r="B734" s="34" t="s">
        <v>22</v>
      </c>
      <c r="C734" s="238"/>
      <c r="D734" s="238"/>
      <c r="E734" s="238"/>
      <c r="F734" s="90"/>
      <c r="G734" s="90" t="s">
        <v>23</v>
      </c>
      <c r="H734" s="60"/>
      <c r="I734" s="60"/>
      <c r="J734" s="60"/>
      <c r="K734" s="60"/>
      <c r="L734" s="56"/>
    </row>
    <row r="735" spans="1:12" ht="12.75">
      <c r="A735" s="94"/>
      <c r="B735" s="33" t="s">
        <v>25</v>
      </c>
      <c r="C735" s="236"/>
      <c r="D735" s="236"/>
      <c r="E735" s="236"/>
      <c r="F735" s="90"/>
      <c r="G735" s="90" t="s">
        <v>24</v>
      </c>
      <c r="H735" s="91"/>
      <c r="I735" s="91"/>
      <c r="J735" s="91"/>
      <c r="K735" s="91"/>
      <c r="L735" s="95"/>
    </row>
    <row r="736" spans="1:12" ht="12.75">
      <c r="A736" s="94"/>
      <c r="B736" s="34" t="s">
        <v>28</v>
      </c>
      <c r="C736" s="236"/>
      <c r="D736" s="236"/>
      <c r="E736" s="236"/>
      <c r="F736" s="90"/>
      <c r="G736" s="90"/>
      <c r="H736" s="91"/>
      <c r="I736" s="91"/>
      <c r="J736" s="91"/>
      <c r="K736" s="91"/>
      <c r="L736" s="95"/>
    </row>
    <row r="737" spans="1:12" ht="12.75">
      <c r="A737" s="94"/>
      <c r="B737" s="33" t="s">
        <v>29</v>
      </c>
      <c r="C737" s="237"/>
      <c r="D737" s="237"/>
      <c r="E737" s="237"/>
      <c r="F737" s="90"/>
      <c r="G737" s="8"/>
      <c r="H737" s="92"/>
      <c r="I737" s="92"/>
      <c r="J737" s="92"/>
      <c r="K737" s="92"/>
      <c r="L737" s="96"/>
    </row>
    <row r="738" spans="1:12" ht="25.5">
      <c r="A738" s="93"/>
      <c r="B738" s="34" t="s">
        <v>22</v>
      </c>
      <c r="C738" s="238"/>
      <c r="D738" s="238"/>
      <c r="E738" s="238"/>
      <c r="F738" s="90"/>
      <c r="G738" s="90" t="s">
        <v>23</v>
      </c>
      <c r="H738" s="60"/>
      <c r="I738" s="60"/>
      <c r="J738" s="60"/>
      <c r="K738" s="60"/>
      <c r="L738" s="56"/>
    </row>
    <row r="739" spans="1:12" ht="13.5" thickBot="1">
      <c r="A739" s="25"/>
      <c r="B739" s="109" t="s">
        <v>25</v>
      </c>
      <c r="C739" s="309"/>
      <c r="D739" s="310"/>
      <c r="E739" s="311"/>
      <c r="F739" s="13"/>
      <c r="G739" s="13" t="s">
        <v>24</v>
      </c>
      <c r="H739" s="14"/>
      <c r="I739" s="15"/>
      <c r="J739" s="14"/>
      <c r="K739" s="15"/>
      <c r="L739" s="26"/>
    </row>
    <row r="740" spans="1:12" ht="12.75">
      <c r="A740" s="25"/>
      <c r="B740" s="11" t="s">
        <v>28</v>
      </c>
      <c r="C740" s="312"/>
      <c r="D740" s="313"/>
      <c r="E740" s="314"/>
      <c r="F740" s="13"/>
      <c r="G740" s="13"/>
      <c r="H740" s="14"/>
      <c r="I740" s="15"/>
      <c r="J740" s="14"/>
      <c r="K740" s="15"/>
      <c r="L740" s="26"/>
    </row>
    <row r="741" spans="1:12" ht="13.5" thickBot="1">
      <c r="A741" s="27"/>
      <c r="B741" s="16" t="s">
        <v>29</v>
      </c>
      <c r="C741" s="315"/>
      <c r="D741" s="316"/>
      <c r="E741" s="317"/>
      <c r="F741" s="17"/>
      <c r="G741" s="18"/>
      <c r="H741" s="19"/>
      <c r="I741" s="20"/>
      <c r="J741" s="19"/>
      <c r="K741" s="20"/>
      <c r="L741" s="28"/>
    </row>
    <row r="742" spans="1:12" ht="13.5" thickBot="1">
      <c r="A742" s="301" t="s">
        <v>26</v>
      </c>
      <c r="B742" s="302"/>
      <c r="C742" s="302"/>
      <c r="D742" s="302"/>
      <c r="E742" s="302"/>
      <c r="F742" s="303"/>
      <c r="G742" s="303"/>
      <c r="H742" s="303"/>
      <c r="I742" s="303"/>
      <c r="J742" s="303"/>
      <c r="K742" s="303"/>
      <c r="L742" s="304"/>
    </row>
    <row r="743" spans="1:12" ht="12.75">
      <c r="A743" s="29"/>
      <c r="B743" s="29"/>
      <c r="C743" s="29"/>
      <c r="D743" s="29"/>
      <c r="E743" s="29"/>
      <c r="F743" s="30"/>
      <c r="G743" s="30"/>
      <c r="H743" s="30"/>
      <c r="I743" s="30"/>
      <c r="J743" s="30"/>
      <c r="K743" s="30"/>
      <c r="L743" s="30"/>
    </row>
    <row r="744" spans="1:12" ht="12.75">
      <c r="A744" s="29"/>
      <c r="B744" s="29"/>
      <c r="C744" s="29"/>
      <c r="D744" s="29"/>
      <c r="E744" s="29"/>
      <c r="F744" s="30"/>
      <c r="G744" s="30"/>
      <c r="H744" s="30"/>
      <c r="I744" s="30"/>
      <c r="J744" s="30"/>
      <c r="K744" s="30"/>
      <c r="L744" s="30"/>
    </row>
    <row r="745" ht="12.75">
      <c r="G745" s="74">
        <v>17</v>
      </c>
    </row>
    <row r="748" spans="1:12" ht="12.75">
      <c r="A748" s="269" t="s">
        <v>34</v>
      </c>
      <c r="B748" s="270"/>
      <c r="C748" s="270"/>
      <c r="D748" s="270"/>
      <c r="E748" s="270"/>
      <c r="F748" s="270"/>
      <c r="G748" s="270"/>
      <c r="H748" s="270"/>
      <c r="I748" s="270"/>
      <c r="J748" s="270"/>
      <c r="K748" s="270"/>
      <c r="L748" s="270"/>
    </row>
    <row r="749" spans="1:12" ht="12.75">
      <c r="A749" s="246" t="s">
        <v>30</v>
      </c>
      <c r="B749" s="246"/>
      <c r="C749" s="246"/>
      <c r="D749" s="246"/>
      <c r="E749" s="246"/>
      <c r="F749" s="246"/>
      <c r="G749" s="246"/>
      <c r="H749" s="246"/>
      <c r="I749" s="246"/>
      <c r="J749" s="246"/>
      <c r="K749" s="246"/>
      <c r="L749" s="246"/>
    </row>
    <row r="750" spans="1:12" ht="13.5" thickBot="1">
      <c r="A750" s="271" t="s">
        <v>266</v>
      </c>
      <c r="B750" s="271"/>
      <c r="C750" s="271"/>
      <c r="D750" s="271"/>
      <c r="E750" s="271"/>
      <c r="F750" s="271"/>
      <c r="G750" s="271"/>
      <c r="H750" s="271"/>
      <c r="I750" s="271"/>
      <c r="J750" s="271"/>
      <c r="K750" s="271"/>
      <c r="L750" s="271"/>
    </row>
    <row r="751" spans="1:12" ht="13.5" thickBot="1">
      <c r="A751" s="246" t="s">
        <v>11</v>
      </c>
      <c r="B751" s="246"/>
      <c r="C751" s="280" t="s">
        <v>98</v>
      </c>
      <c r="D751" s="281"/>
      <c r="E751" s="281"/>
      <c r="F751" s="281"/>
      <c r="G751" s="281"/>
      <c r="H751" s="281"/>
      <c r="I751" s="281"/>
      <c r="J751" s="281"/>
      <c r="K751" s="281"/>
      <c r="L751" s="282"/>
    </row>
    <row r="752" spans="1:12" ht="12.75">
      <c r="A752" s="246" t="s">
        <v>12</v>
      </c>
      <c r="B752" s="246"/>
      <c r="C752" s="247" t="s">
        <v>90</v>
      </c>
      <c r="D752" s="248"/>
      <c r="E752" s="248"/>
      <c r="F752" s="248"/>
      <c r="G752" s="248"/>
      <c r="H752" s="248"/>
      <c r="I752" s="248"/>
      <c r="J752" s="248"/>
      <c r="K752" s="248"/>
      <c r="L752" s="249"/>
    </row>
    <row r="753" spans="1:12" ht="12.75">
      <c r="A753" s="1"/>
      <c r="B753" s="1"/>
      <c r="C753" s="283"/>
      <c r="D753" s="284"/>
      <c r="E753" s="284"/>
      <c r="F753" s="284"/>
      <c r="G753" s="284"/>
      <c r="H753" s="284"/>
      <c r="I753" s="284"/>
      <c r="J753" s="284"/>
      <c r="K753" s="284"/>
      <c r="L753" s="285"/>
    </row>
    <row r="754" spans="1:12" ht="12.75">
      <c r="A754" s="284"/>
      <c r="B754" s="284"/>
      <c r="C754" s="283"/>
      <c r="D754" s="284"/>
      <c r="E754" s="284"/>
      <c r="F754" s="284"/>
      <c r="G754" s="284"/>
      <c r="H754" s="284"/>
      <c r="I754" s="284"/>
      <c r="J754" s="284"/>
      <c r="K754" s="284"/>
      <c r="L754" s="285"/>
    </row>
    <row r="755" spans="1:12" ht="13.5" thickBot="1">
      <c r="A755" s="1"/>
      <c r="B755" s="1"/>
      <c r="C755" s="283"/>
      <c r="D755" s="284"/>
      <c r="E755" s="284"/>
      <c r="F755" s="284"/>
      <c r="G755" s="284"/>
      <c r="H755" s="284"/>
      <c r="I755" s="284"/>
      <c r="J755" s="284"/>
      <c r="K755" s="284"/>
      <c r="L755" s="285"/>
    </row>
    <row r="756" spans="1:12" ht="12.75">
      <c r="A756" s="294" t="s">
        <v>13</v>
      </c>
      <c r="B756" s="295"/>
      <c r="C756" s="295"/>
      <c r="D756" s="295"/>
      <c r="E756" s="296" t="s">
        <v>14</v>
      </c>
      <c r="F756" s="296"/>
      <c r="G756" s="296"/>
      <c r="H756" s="296"/>
      <c r="I756" s="297" t="s">
        <v>15</v>
      </c>
      <c r="J756" s="297"/>
      <c r="K756" s="297"/>
      <c r="L756" s="298"/>
    </row>
    <row r="757" spans="1:12" ht="12.75">
      <c r="A757" s="262" t="s">
        <v>483</v>
      </c>
      <c r="B757" s="263"/>
      <c r="C757" s="263"/>
      <c r="D757" s="264"/>
      <c r="E757" s="299"/>
      <c r="F757" s="299"/>
      <c r="G757" s="299"/>
      <c r="H757" s="299"/>
      <c r="I757" s="299"/>
      <c r="J757" s="299"/>
      <c r="K757" s="299"/>
      <c r="L757" s="300"/>
    </row>
    <row r="758" spans="1:12" ht="12.75">
      <c r="A758" s="290" t="s">
        <v>31</v>
      </c>
      <c r="B758" s="216"/>
      <c r="C758" s="216"/>
      <c r="D758" s="216"/>
      <c r="E758" s="102"/>
      <c r="F758" s="102"/>
      <c r="G758" s="102"/>
      <c r="H758" s="4">
        <v>2018</v>
      </c>
      <c r="I758" s="4">
        <v>2019</v>
      </c>
      <c r="J758" s="4">
        <v>2020</v>
      </c>
      <c r="K758" s="4">
        <v>2021</v>
      </c>
      <c r="L758" s="95" t="s">
        <v>16</v>
      </c>
    </row>
    <row r="759" spans="1:12" ht="12.75">
      <c r="A759" s="291" t="s">
        <v>17</v>
      </c>
      <c r="B759" s="292"/>
      <c r="C759" s="292"/>
      <c r="D759" s="128"/>
      <c r="E759" s="128"/>
      <c r="F759" s="128"/>
      <c r="G759" s="128"/>
      <c r="H759" s="105">
        <f>H764+H768+H772+H776</f>
        <v>40000</v>
      </c>
      <c r="I759" s="105">
        <f>I764+I768+I772+I776+I780+I784</f>
        <v>31000</v>
      </c>
      <c r="J759" s="105">
        <f>J764+J768+J772+J776+J780+J784</f>
        <v>25000</v>
      </c>
      <c r="K759" s="105">
        <f>K764+K768+K772+K776+K780+K784</f>
        <v>25000</v>
      </c>
      <c r="L759" s="107">
        <f>SUM(H759:K759)</f>
        <v>121000</v>
      </c>
    </row>
    <row r="760" spans="1:12" ht="13.5" thickBot="1">
      <c r="A760" s="135"/>
      <c r="B760" s="136"/>
      <c r="C760" s="293"/>
      <c r="D760" s="293"/>
      <c r="E760" s="293"/>
      <c r="F760" s="137"/>
      <c r="G760" s="137"/>
      <c r="H760" s="136"/>
      <c r="I760" s="136"/>
      <c r="J760" s="136"/>
      <c r="K760" s="136"/>
      <c r="L760" s="138"/>
    </row>
    <row r="761" spans="1:12" ht="12.75">
      <c r="A761" s="320" t="s">
        <v>18</v>
      </c>
      <c r="B761" s="321" t="s">
        <v>27</v>
      </c>
      <c r="C761" s="321"/>
      <c r="D761" s="321"/>
      <c r="E761" s="321"/>
      <c r="F761" s="321" t="s">
        <v>19</v>
      </c>
      <c r="G761" s="322" t="s">
        <v>20</v>
      </c>
      <c r="H761" s="318">
        <v>2018</v>
      </c>
      <c r="I761" s="318">
        <v>2019</v>
      </c>
      <c r="J761" s="318">
        <v>2020</v>
      </c>
      <c r="K761" s="318">
        <v>2021</v>
      </c>
      <c r="L761" s="319" t="s">
        <v>21</v>
      </c>
    </row>
    <row r="762" spans="1:12" ht="12.75">
      <c r="A762" s="214"/>
      <c r="B762" s="216"/>
      <c r="C762" s="216"/>
      <c r="D762" s="216"/>
      <c r="E762" s="216"/>
      <c r="F762" s="217"/>
      <c r="G762" s="219"/>
      <c r="H762" s="220"/>
      <c r="I762" s="210"/>
      <c r="J762" s="210"/>
      <c r="K762" s="210"/>
      <c r="L762" s="212"/>
    </row>
    <row r="763" spans="1:12" ht="25.5">
      <c r="A763" s="93" t="s">
        <v>172</v>
      </c>
      <c r="B763" s="34" t="s">
        <v>22</v>
      </c>
      <c r="C763" s="208" t="s">
        <v>340</v>
      </c>
      <c r="D763" s="208"/>
      <c r="E763" s="208"/>
      <c r="F763" s="90"/>
      <c r="G763" s="90" t="s">
        <v>23</v>
      </c>
      <c r="H763" s="60">
        <v>1</v>
      </c>
      <c r="I763" s="60">
        <v>1</v>
      </c>
      <c r="J763" s="60">
        <v>1</v>
      </c>
      <c r="K763" s="60">
        <v>1</v>
      </c>
      <c r="L763" s="56">
        <f>SUM(H763:K763)</f>
        <v>4</v>
      </c>
    </row>
    <row r="764" spans="1:12" ht="12.75">
      <c r="A764" s="94"/>
      <c r="B764" s="33" t="s">
        <v>25</v>
      </c>
      <c r="C764" s="201" t="s">
        <v>92</v>
      </c>
      <c r="D764" s="201"/>
      <c r="E764" s="201"/>
      <c r="F764" s="90"/>
      <c r="G764" s="90" t="s">
        <v>24</v>
      </c>
      <c r="H764" s="91">
        <v>20000</v>
      </c>
      <c r="I764" s="91">
        <v>20000</v>
      </c>
      <c r="J764" s="91">
        <v>20000</v>
      </c>
      <c r="K764" s="91">
        <v>20000</v>
      </c>
      <c r="L764" s="95">
        <f>SUM(H764:K764)</f>
        <v>80000</v>
      </c>
    </row>
    <row r="765" spans="1:12" ht="12.75">
      <c r="A765" s="94"/>
      <c r="B765" s="34" t="s">
        <v>28</v>
      </c>
      <c r="C765" s="201" t="s">
        <v>93</v>
      </c>
      <c r="D765" s="201"/>
      <c r="E765" s="201"/>
      <c r="F765" s="90"/>
      <c r="G765" s="90"/>
      <c r="H765" s="91"/>
      <c r="I765" s="91"/>
      <c r="J765" s="91"/>
      <c r="K765" s="91"/>
      <c r="L765" s="95"/>
    </row>
    <row r="766" spans="1:12" ht="12.75">
      <c r="A766" s="94"/>
      <c r="B766" s="33" t="s">
        <v>29</v>
      </c>
      <c r="C766" s="207" t="s">
        <v>94</v>
      </c>
      <c r="D766" s="207"/>
      <c r="E766" s="207"/>
      <c r="F766" s="90"/>
      <c r="G766" s="8"/>
      <c r="H766" s="92"/>
      <c r="I766" s="92"/>
      <c r="J766" s="92"/>
      <c r="K766" s="92"/>
      <c r="L766" s="96"/>
    </row>
    <row r="767" spans="1:12" ht="25.5">
      <c r="A767" s="93" t="s">
        <v>173</v>
      </c>
      <c r="B767" s="34" t="s">
        <v>22</v>
      </c>
      <c r="C767" s="208" t="s">
        <v>341</v>
      </c>
      <c r="D767" s="208"/>
      <c r="E767" s="208"/>
      <c r="F767" s="90"/>
      <c r="G767" s="90" t="s">
        <v>23</v>
      </c>
      <c r="H767" s="60">
        <v>1</v>
      </c>
      <c r="I767" s="60">
        <v>1</v>
      </c>
      <c r="J767" s="60">
        <v>1</v>
      </c>
      <c r="K767" s="60">
        <v>1</v>
      </c>
      <c r="L767" s="56">
        <f>SUM(H767:K767)</f>
        <v>4</v>
      </c>
    </row>
    <row r="768" spans="1:12" ht="12.75">
      <c r="A768" s="94"/>
      <c r="B768" s="33" t="s">
        <v>25</v>
      </c>
      <c r="C768" s="201" t="s">
        <v>41</v>
      </c>
      <c r="D768" s="201"/>
      <c r="E768" s="201"/>
      <c r="F768" s="90"/>
      <c r="G768" s="90" t="s">
        <v>24</v>
      </c>
      <c r="H768" s="91">
        <v>5000</v>
      </c>
      <c r="I768" s="91">
        <v>5000</v>
      </c>
      <c r="J768" s="91">
        <v>5000</v>
      </c>
      <c r="K768" s="91">
        <v>5000</v>
      </c>
      <c r="L768" s="95">
        <f>SUM(H768:K768)</f>
        <v>20000</v>
      </c>
    </row>
    <row r="769" spans="1:12" ht="12.75">
      <c r="A769" s="94"/>
      <c r="B769" s="34" t="s">
        <v>28</v>
      </c>
      <c r="C769" s="201" t="s">
        <v>93</v>
      </c>
      <c r="D769" s="201"/>
      <c r="E769" s="201"/>
      <c r="F769" s="90"/>
      <c r="G769" s="90"/>
      <c r="H769" s="91"/>
      <c r="I769" s="91"/>
      <c r="J769" s="91"/>
      <c r="K769" s="91"/>
      <c r="L769" s="95"/>
    </row>
    <row r="770" spans="1:12" ht="12.75">
      <c r="A770" s="94"/>
      <c r="B770" s="33" t="s">
        <v>29</v>
      </c>
      <c r="C770" s="207" t="s">
        <v>47</v>
      </c>
      <c r="D770" s="207"/>
      <c r="E770" s="207"/>
      <c r="F770" s="90"/>
      <c r="G770" s="8"/>
      <c r="H770" s="92"/>
      <c r="I770" s="92"/>
      <c r="J770" s="92"/>
      <c r="K770" s="92"/>
      <c r="L770" s="96"/>
    </row>
    <row r="771" spans="1:12" ht="25.5">
      <c r="A771" s="93" t="s">
        <v>173</v>
      </c>
      <c r="B771" s="34" t="s">
        <v>22</v>
      </c>
      <c r="C771" s="208" t="s">
        <v>342</v>
      </c>
      <c r="D771" s="208"/>
      <c r="E771" s="208"/>
      <c r="F771" s="90"/>
      <c r="G771" s="90" t="s">
        <v>23</v>
      </c>
      <c r="H771" s="60">
        <v>1</v>
      </c>
      <c r="I771" s="60">
        <v>1</v>
      </c>
      <c r="J771" s="60">
        <v>1</v>
      </c>
      <c r="K771" s="60">
        <v>1</v>
      </c>
      <c r="L771" s="56">
        <f>SUM(H771:K771)</f>
        <v>4</v>
      </c>
    </row>
    <row r="772" spans="1:12" ht="12.75">
      <c r="A772" s="94"/>
      <c r="B772" s="33" t="s">
        <v>25</v>
      </c>
      <c r="C772" s="201" t="s">
        <v>95</v>
      </c>
      <c r="D772" s="201"/>
      <c r="E772" s="201"/>
      <c r="F772" s="90"/>
      <c r="G772" s="90" t="s">
        <v>24</v>
      </c>
      <c r="H772" s="91">
        <v>5000</v>
      </c>
      <c r="I772" s="91">
        <v>6000</v>
      </c>
      <c r="J772" s="91">
        <v>0</v>
      </c>
      <c r="K772" s="91">
        <v>0</v>
      </c>
      <c r="L772" s="95">
        <f>SUM(H772:K772)</f>
        <v>11000</v>
      </c>
    </row>
    <row r="773" spans="1:12" ht="12.75">
      <c r="A773" s="94"/>
      <c r="B773" s="34" t="s">
        <v>28</v>
      </c>
      <c r="C773" s="201" t="s">
        <v>93</v>
      </c>
      <c r="D773" s="201"/>
      <c r="E773" s="201"/>
      <c r="F773" s="90"/>
      <c r="G773" s="90"/>
      <c r="H773" s="91"/>
      <c r="I773" s="91"/>
      <c r="J773" s="91"/>
      <c r="K773" s="91"/>
      <c r="L773" s="95"/>
    </row>
    <row r="774" spans="1:12" ht="12.75">
      <c r="A774" s="94"/>
      <c r="B774" s="33" t="s">
        <v>29</v>
      </c>
      <c r="C774" s="207" t="s">
        <v>96</v>
      </c>
      <c r="D774" s="207"/>
      <c r="E774" s="207"/>
      <c r="F774" s="90"/>
      <c r="G774" s="8"/>
      <c r="H774" s="92"/>
      <c r="I774" s="92"/>
      <c r="J774" s="92"/>
      <c r="K774" s="92"/>
      <c r="L774" s="96"/>
    </row>
    <row r="775" spans="1:12" ht="25.5">
      <c r="A775" s="93" t="s">
        <v>172</v>
      </c>
      <c r="B775" s="34" t="s">
        <v>22</v>
      </c>
      <c r="C775" s="208" t="s">
        <v>343</v>
      </c>
      <c r="D775" s="208"/>
      <c r="E775" s="208"/>
      <c r="F775" s="90"/>
      <c r="G775" s="90" t="s">
        <v>23</v>
      </c>
      <c r="H775" s="60">
        <v>1</v>
      </c>
      <c r="I775" s="60">
        <v>1</v>
      </c>
      <c r="J775" s="60">
        <v>1</v>
      </c>
      <c r="K775" s="60">
        <v>1</v>
      </c>
      <c r="L775" s="56">
        <f>SUM(H775:K775)</f>
        <v>4</v>
      </c>
    </row>
    <row r="776" spans="1:12" ht="12.75">
      <c r="A776" s="94"/>
      <c r="B776" s="33" t="s">
        <v>25</v>
      </c>
      <c r="C776" s="201" t="s">
        <v>97</v>
      </c>
      <c r="D776" s="201"/>
      <c r="E776" s="201"/>
      <c r="F776" s="90"/>
      <c r="G776" s="90" t="s">
        <v>24</v>
      </c>
      <c r="H776" s="91">
        <v>10000</v>
      </c>
      <c r="I776" s="91">
        <v>0</v>
      </c>
      <c r="J776" s="91">
        <v>0</v>
      </c>
      <c r="K776" s="91">
        <v>0</v>
      </c>
      <c r="L776" s="95">
        <f>SUM(H776:K776)</f>
        <v>10000</v>
      </c>
    </row>
    <row r="777" spans="1:12" ht="12.75">
      <c r="A777" s="94"/>
      <c r="B777" s="34" t="s">
        <v>28</v>
      </c>
      <c r="C777" s="201" t="s">
        <v>93</v>
      </c>
      <c r="D777" s="201"/>
      <c r="E777" s="201"/>
      <c r="F777" s="90"/>
      <c r="G777" s="90"/>
      <c r="H777" s="91"/>
      <c r="I777" s="91"/>
      <c r="J777" s="91"/>
      <c r="K777" s="91"/>
      <c r="L777" s="95"/>
    </row>
    <row r="778" spans="1:12" ht="12.75">
      <c r="A778" s="94"/>
      <c r="B778" s="33" t="s">
        <v>29</v>
      </c>
      <c r="C778" s="207" t="s">
        <v>94</v>
      </c>
      <c r="D778" s="207"/>
      <c r="E778" s="207"/>
      <c r="F778" s="90"/>
      <c r="G778" s="8"/>
      <c r="H778" s="92"/>
      <c r="I778" s="92"/>
      <c r="J778" s="92"/>
      <c r="K778" s="92"/>
      <c r="L778" s="96"/>
    </row>
    <row r="779" spans="1:12" ht="25.5">
      <c r="A779" s="93"/>
      <c r="B779" s="34" t="s">
        <v>22</v>
      </c>
      <c r="C779" s="238"/>
      <c r="D779" s="238"/>
      <c r="E779" s="238"/>
      <c r="F779" s="90"/>
      <c r="G779" s="90" t="s">
        <v>23</v>
      </c>
      <c r="H779" s="60"/>
      <c r="I779" s="60"/>
      <c r="J779" s="60"/>
      <c r="K779" s="60"/>
      <c r="L779" s="56"/>
    </row>
    <row r="780" spans="1:12" ht="12.75">
      <c r="A780" s="94"/>
      <c r="B780" s="33" t="s">
        <v>25</v>
      </c>
      <c r="C780" s="236"/>
      <c r="D780" s="236"/>
      <c r="E780" s="236"/>
      <c r="F780" s="90"/>
      <c r="G780" s="90" t="s">
        <v>24</v>
      </c>
      <c r="H780" s="91"/>
      <c r="I780" s="91"/>
      <c r="J780" s="91"/>
      <c r="K780" s="91"/>
      <c r="L780" s="95"/>
    </row>
    <row r="781" spans="1:12" ht="12.75">
      <c r="A781" s="94"/>
      <c r="B781" s="34" t="s">
        <v>28</v>
      </c>
      <c r="C781" s="236"/>
      <c r="D781" s="236"/>
      <c r="E781" s="236"/>
      <c r="F781" s="90"/>
      <c r="G781" s="90"/>
      <c r="H781" s="91"/>
      <c r="I781" s="91"/>
      <c r="J781" s="91"/>
      <c r="K781" s="91"/>
      <c r="L781" s="95"/>
    </row>
    <row r="782" spans="1:12" ht="12.75">
      <c r="A782" s="94"/>
      <c r="B782" s="33" t="s">
        <v>29</v>
      </c>
      <c r="C782" s="237"/>
      <c r="D782" s="237"/>
      <c r="E782" s="237"/>
      <c r="F782" s="90"/>
      <c r="G782" s="8"/>
      <c r="H782" s="92"/>
      <c r="I782" s="92"/>
      <c r="J782" s="92"/>
      <c r="K782" s="92"/>
      <c r="L782" s="96"/>
    </row>
    <row r="783" spans="1:12" ht="25.5">
      <c r="A783" s="93"/>
      <c r="B783" s="34" t="s">
        <v>22</v>
      </c>
      <c r="C783" s="238"/>
      <c r="D783" s="238"/>
      <c r="E783" s="238"/>
      <c r="F783" s="90"/>
      <c r="G783" s="90" t="s">
        <v>23</v>
      </c>
      <c r="H783" s="60"/>
      <c r="I783" s="60"/>
      <c r="J783" s="60"/>
      <c r="K783" s="60"/>
      <c r="L783" s="56"/>
    </row>
    <row r="784" spans="1:12" ht="13.5" thickBot="1">
      <c r="A784" s="25"/>
      <c r="B784" s="109" t="s">
        <v>25</v>
      </c>
      <c r="C784" s="309"/>
      <c r="D784" s="310"/>
      <c r="E784" s="311"/>
      <c r="F784" s="13"/>
      <c r="G784" s="13" t="s">
        <v>24</v>
      </c>
      <c r="H784" s="14"/>
      <c r="I784" s="15"/>
      <c r="J784" s="14"/>
      <c r="K784" s="15"/>
      <c r="L784" s="26"/>
    </row>
    <row r="785" spans="1:12" ht="12.75">
      <c r="A785" s="25"/>
      <c r="B785" s="11" t="s">
        <v>28</v>
      </c>
      <c r="C785" s="312"/>
      <c r="D785" s="313"/>
      <c r="E785" s="314"/>
      <c r="F785" s="13"/>
      <c r="G785" s="13"/>
      <c r="H785" s="14"/>
      <c r="I785" s="15"/>
      <c r="J785" s="14"/>
      <c r="K785" s="15"/>
      <c r="L785" s="26"/>
    </row>
    <row r="786" spans="1:12" ht="13.5" thickBot="1">
      <c r="A786" s="27"/>
      <c r="B786" s="16" t="s">
        <v>29</v>
      </c>
      <c r="C786" s="315"/>
      <c r="D786" s="316"/>
      <c r="E786" s="317"/>
      <c r="F786" s="17"/>
      <c r="G786" s="18"/>
      <c r="H786" s="19"/>
      <c r="I786" s="20"/>
      <c r="J786" s="19"/>
      <c r="K786" s="20"/>
      <c r="L786" s="28"/>
    </row>
    <row r="787" spans="1:12" ht="13.5" thickBot="1">
      <c r="A787" s="301" t="s">
        <v>26</v>
      </c>
      <c r="B787" s="302"/>
      <c r="C787" s="302"/>
      <c r="D787" s="302"/>
      <c r="E787" s="302"/>
      <c r="F787" s="303"/>
      <c r="G787" s="303"/>
      <c r="H787" s="303"/>
      <c r="I787" s="303"/>
      <c r="J787" s="303"/>
      <c r="K787" s="303"/>
      <c r="L787" s="304"/>
    </row>
    <row r="789" ht="12.75">
      <c r="G789" s="74">
        <v>18</v>
      </c>
    </row>
    <row r="792" spans="1:12" ht="12.75">
      <c r="A792" s="269" t="s">
        <v>34</v>
      </c>
      <c r="B792" s="270"/>
      <c r="C792" s="270"/>
      <c r="D792" s="270"/>
      <c r="E792" s="270"/>
      <c r="F792" s="270"/>
      <c r="G792" s="270"/>
      <c r="H792" s="270"/>
      <c r="I792" s="270"/>
      <c r="J792" s="270"/>
      <c r="K792" s="270"/>
      <c r="L792" s="270"/>
    </row>
    <row r="793" spans="1:12" ht="12.75">
      <c r="A793" s="246" t="s">
        <v>30</v>
      </c>
      <c r="B793" s="246"/>
      <c r="C793" s="246"/>
      <c r="D793" s="246"/>
      <c r="E793" s="246"/>
      <c r="F793" s="246"/>
      <c r="G793" s="246"/>
      <c r="H793" s="246"/>
      <c r="I793" s="246"/>
      <c r="J793" s="246"/>
      <c r="K793" s="246"/>
      <c r="L793" s="246"/>
    </row>
    <row r="794" spans="1:12" ht="13.5" thickBot="1">
      <c r="A794" s="271" t="s">
        <v>265</v>
      </c>
      <c r="B794" s="271"/>
      <c r="C794" s="271"/>
      <c r="D794" s="271"/>
      <c r="E794" s="271"/>
      <c r="F794" s="271"/>
      <c r="G794" s="271"/>
      <c r="H794" s="271"/>
      <c r="I794" s="271"/>
      <c r="J794" s="271"/>
      <c r="K794" s="271"/>
      <c r="L794" s="271"/>
    </row>
    <row r="795" spans="1:12" ht="13.5" thickBot="1">
      <c r="A795" s="246" t="s">
        <v>11</v>
      </c>
      <c r="B795" s="246"/>
      <c r="C795" s="280" t="s">
        <v>99</v>
      </c>
      <c r="D795" s="281"/>
      <c r="E795" s="281"/>
      <c r="F795" s="281"/>
      <c r="G795" s="281"/>
      <c r="H795" s="281"/>
      <c r="I795" s="281"/>
      <c r="J795" s="281"/>
      <c r="K795" s="281"/>
      <c r="L795" s="282"/>
    </row>
    <row r="796" spans="1:12" ht="12.75">
      <c r="A796" s="246" t="s">
        <v>12</v>
      </c>
      <c r="B796" s="246"/>
      <c r="C796" s="247" t="s">
        <v>108</v>
      </c>
      <c r="D796" s="248"/>
      <c r="E796" s="248"/>
      <c r="F796" s="248"/>
      <c r="G796" s="248"/>
      <c r="H796" s="248"/>
      <c r="I796" s="248"/>
      <c r="J796" s="248"/>
      <c r="K796" s="248"/>
      <c r="L796" s="249"/>
    </row>
    <row r="797" spans="1:12" ht="13.5" thickBot="1">
      <c r="A797" s="23"/>
      <c r="B797" s="23"/>
      <c r="C797" s="283"/>
      <c r="D797" s="284"/>
      <c r="E797" s="284"/>
      <c r="F797" s="284"/>
      <c r="G797" s="284"/>
      <c r="H797" s="284"/>
      <c r="I797" s="284"/>
      <c r="J797" s="284"/>
      <c r="K797" s="284"/>
      <c r="L797" s="285"/>
    </row>
    <row r="798" spans="1:12" ht="12.75">
      <c r="A798" s="294" t="s">
        <v>13</v>
      </c>
      <c r="B798" s="295"/>
      <c r="C798" s="295"/>
      <c r="D798" s="295"/>
      <c r="E798" s="296" t="s">
        <v>14</v>
      </c>
      <c r="F798" s="296"/>
      <c r="G798" s="296"/>
      <c r="H798" s="296"/>
      <c r="I798" s="297" t="s">
        <v>15</v>
      </c>
      <c r="J798" s="297"/>
      <c r="K798" s="297"/>
      <c r="L798" s="298"/>
    </row>
    <row r="799" spans="1:12" ht="12.75">
      <c r="A799" s="262" t="s">
        <v>483</v>
      </c>
      <c r="B799" s="263"/>
      <c r="C799" s="263"/>
      <c r="D799" s="264"/>
      <c r="E799" s="299"/>
      <c r="F799" s="299"/>
      <c r="G799" s="299"/>
      <c r="H799" s="299"/>
      <c r="I799" s="299"/>
      <c r="J799" s="299"/>
      <c r="K799" s="299"/>
      <c r="L799" s="300"/>
    </row>
    <row r="800" spans="1:12" ht="12.75">
      <c r="A800" s="290" t="s">
        <v>31</v>
      </c>
      <c r="B800" s="216"/>
      <c r="C800" s="216"/>
      <c r="D800" s="216"/>
      <c r="E800" s="102"/>
      <c r="F800" s="102"/>
      <c r="G800" s="102"/>
      <c r="H800" s="4">
        <v>2018</v>
      </c>
      <c r="I800" s="4">
        <v>2019</v>
      </c>
      <c r="J800" s="4">
        <v>2020</v>
      </c>
      <c r="K800" s="4">
        <v>2021</v>
      </c>
      <c r="L800" s="95" t="s">
        <v>16</v>
      </c>
    </row>
    <row r="801" spans="1:12" ht="12.75">
      <c r="A801" s="291" t="s">
        <v>17</v>
      </c>
      <c r="B801" s="292"/>
      <c r="C801" s="292"/>
      <c r="D801" s="128"/>
      <c r="E801" s="128"/>
      <c r="F801" s="128"/>
      <c r="G801" s="128"/>
      <c r="H801" s="105">
        <f>H806+H810+H814+H818</f>
        <v>97000</v>
      </c>
      <c r="I801" s="105">
        <f>I806+I810+I814+I818+I822+I826</f>
        <v>111500</v>
      </c>
      <c r="J801" s="105">
        <f>J806+J810+J814+J818+J822+J826</f>
        <v>127000</v>
      </c>
      <c r="K801" s="105">
        <f>K806+K810+K814+K818+K822+K826</f>
        <v>145000</v>
      </c>
      <c r="L801" s="107">
        <f>SUM(H801:K801)</f>
        <v>480500</v>
      </c>
    </row>
    <row r="802" spans="1:12" ht="13.5" thickBot="1">
      <c r="A802" s="135"/>
      <c r="B802" s="136"/>
      <c r="C802" s="293"/>
      <c r="D802" s="293"/>
      <c r="E802" s="293"/>
      <c r="F802" s="137"/>
      <c r="G802" s="137"/>
      <c r="H802" s="136"/>
      <c r="I802" s="136"/>
      <c r="J802" s="136"/>
      <c r="K802" s="136"/>
      <c r="L802" s="138"/>
    </row>
    <row r="803" spans="1:12" ht="12.75">
      <c r="A803" s="213" t="s">
        <v>18</v>
      </c>
      <c r="B803" s="215" t="s">
        <v>27</v>
      </c>
      <c r="C803" s="215"/>
      <c r="D803" s="215"/>
      <c r="E803" s="215"/>
      <c r="F803" s="215" t="s">
        <v>19</v>
      </c>
      <c r="G803" s="218" t="s">
        <v>20</v>
      </c>
      <c r="H803" s="209">
        <v>2018</v>
      </c>
      <c r="I803" s="209">
        <v>2019</v>
      </c>
      <c r="J803" s="209">
        <v>2020</v>
      </c>
      <c r="K803" s="209">
        <v>2021</v>
      </c>
      <c r="L803" s="211" t="s">
        <v>21</v>
      </c>
    </row>
    <row r="804" spans="1:12" ht="12.75">
      <c r="A804" s="214"/>
      <c r="B804" s="216"/>
      <c r="C804" s="216"/>
      <c r="D804" s="216"/>
      <c r="E804" s="216"/>
      <c r="F804" s="217"/>
      <c r="G804" s="219"/>
      <c r="H804" s="220"/>
      <c r="I804" s="210"/>
      <c r="J804" s="210"/>
      <c r="K804" s="210"/>
      <c r="L804" s="212"/>
    </row>
    <row r="805" spans="1:12" ht="25.5">
      <c r="A805" s="93" t="s">
        <v>172</v>
      </c>
      <c r="B805" s="34" t="s">
        <v>22</v>
      </c>
      <c r="C805" s="208" t="s">
        <v>344</v>
      </c>
      <c r="D805" s="208"/>
      <c r="E805" s="208"/>
      <c r="F805" s="90"/>
      <c r="G805" s="90" t="s">
        <v>23</v>
      </c>
      <c r="H805" s="60">
        <v>1</v>
      </c>
      <c r="I805" s="60">
        <v>1</v>
      </c>
      <c r="J805" s="60">
        <v>1</v>
      </c>
      <c r="K805" s="60">
        <v>1</v>
      </c>
      <c r="L805" s="56">
        <f>SUM(H805:K805)</f>
        <v>4</v>
      </c>
    </row>
    <row r="806" spans="1:12" ht="24.75" customHeight="1">
      <c r="A806" s="94"/>
      <c r="B806" s="33" t="s">
        <v>25</v>
      </c>
      <c r="C806" s="201" t="s">
        <v>74</v>
      </c>
      <c r="D806" s="201"/>
      <c r="E806" s="201"/>
      <c r="F806" s="90"/>
      <c r="G806" s="90" t="s">
        <v>24</v>
      </c>
      <c r="H806" s="91">
        <v>70000</v>
      </c>
      <c r="I806" s="91">
        <v>78500</v>
      </c>
      <c r="J806" s="91">
        <v>88000</v>
      </c>
      <c r="K806" s="91">
        <v>100000</v>
      </c>
      <c r="L806" s="95">
        <f>SUM(H806:K806)</f>
        <v>336500</v>
      </c>
    </row>
    <row r="807" spans="1:12" ht="12.75">
      <c r="A807" s="94"/>
      <c r="B807" s="34" t="s">
        <v>28</v>
      </c>
      <c r="C807" s="201" t="s">
        <v>100</v>
      </c>
      <c r="D807" s="201"/>
      <c r="E807" s="201"/>
      <c r="F807" s="90"/>
      <c r="G807" s="90"/>
      <c r="H807" s="91"/>
      <c r="I807" s="91"/>
      <c r="J807" s="91"/>
      <c r="K807" s="91"/>
      <c r="L807" s="95"/>
    </row>
    <row r="808" spans="1:12" ht="12.75">
      <c r="A808" s="94"/>
      <c r="B808" s="33" t="s">
        <v>29</v>
      </c>
      <c r="C808" s="207" t="s">
        <v>47</v>
      </c>
      <c r="D808" s="207"/>
      <c r="E808" s="207"/>
      <c r="F808" s="90"/>
      <c r="G808" s="8"/>
      <c r="H808" s="92"/>
      <c r="I808" s="92"/>
      <c r="J808" s="92"/>
      <c r="K808" s="92"/>
      <c r="L808" s="96"/>
    </row>
    <row r="809" spans="1:12" ht="25.5">
      <c r="A809" s="93" t="s">
        <v>173</v>
      </c>
      <c r="B809" s="34" t="s">
        <v>22</v>
      </c>
      <c r="C809" s="208" t="s">
        <v>345</v>
      </c>
      <c r="D809" s="208"/>
      <c r="E809" s="208"/>
      <c r="F809" s="90"/>
      <c r="G809" s="90" t="s">
        <v>23</v>
      </c>
      <c r="H809" s="60">
        <v>1</v>
      </c>
      <c r="I809" s="60">
        <v>1</v>
      </c>
      <c r="J809" s="60">
        <v>1</v>
      </c>
      <c r="K809" s="60">
        <v>1</v>
      </c>
      <c r="L809" s="56">
        <f>SUM(H809:K809)</f>
        <v>4</v>
      </c>
    </row>
    <row r="810" spans="1:12" ht="12.75">
      <c r="A810" s="94"/>
      <c r="B810" s="33" t="s">
        <v>25</v>
      </c>
      <c r="C810" s="201" t="s">
        <v>41</v>
      </c>
      <c r="D810" s="201"/>
      <c r="E810" s="201"/>
      <c r="F810" s="90"/>
      <c r="G810" s="90" t="s">
        <v>24</v>
      </c>
      <c r="H810" s="91">
        <v>10000</v>
      </c>
      <c r="I810" s="91">
        <v>10000</v>
      </c>
      <c r="J810" s="91">
        <v>10000</v>
      </c>
      <c r="K810" s="91">
        <v>10000</v>
      </c>
      <c r="L810" s="95">
        <f>SUM(H810:K810)</f>
        <v>40000</v>
      </c>
    </row>
    <row r="811" spans="1:12" ht="12.75">
      <c r="A811" s="94"/>
      <c r="B811" s="34" t="s">
        <v>28</v>
      </c>
      <c r="C811" s="201" t="s">
        <v>100</v>
      </c>
      <c r="D811" s="201"/>
      <c r="E811" s="201"/>
      <c r="F811" s="90"/>
      <c r="G811" s="90"/>
      <c r="H811" s="91"/>
      <c r="I811" s="91"/>
      <c r="J811" s="91"/>
      <c r="K811" s="91"/>
      <c r="L811" s="95"/>
    </row>
    <row r="812" spans="1:12" ht="12.75">
      <c r="A812" s="94"/>
      <c r="B812" s="33" t="s">
        <v>29</v>
      </c>
      <c r="C812" s="207" t="s">
        <v>47</v>
      </c>
      <c r="D812" s="207"/>
      <c r="E812" s="207"/>
      <c r="F812" s="90"/>
      <c r="G812" s="8"/>
      <c r="H812" s="92"/>
      <c r="I812" s="92"/>
      <c r="J812" s="92"/>
      <c r="K812" s="92"/>
      <c r="L812" s="96"/>
    </row>
    <row r="813" spans="1:12" ht="25.5">
      <c r="A813" s="93" t="s">
        <v>173</v>
      </c>
      <c r="B813" s="34" t="s">
        <v>22</v>
      </c>
      <c r="C813" s="208" t="s">
        <v>346</v>
      </c>
      <c r="D813" s="208"/>
      <c r="E813" s="208"/>
      <c r="F813" s="90"/>
      <c r="G813" s="90" t="s">
        <v>23</v>
      </c>
      <c r="H813" s="60">
        <v>1</v>
      </c>
      <c r="I813" s="60">
        <v>1</v>
      </c>
      <c r="J813" s="60">
        <v>1</v>
      </c>
      <c r="K813" s="60">
        <v>1</v>
      </c>
      <c r="L813" s="56">
        <f>SUM(H813:K813)</f>
        <v>4</v>
      </c>
    </row>
    <row r="814" spans="1:12" ht="12.75">
      <c r="A814" s="94"/>
      <c r="B814" s="33" t="s">
        <v>25</v>
      </c>
      <c r="C814" s="201" t="s">
        <v>52</v>
      </c>
      <c r="D814" s="201"/>
      <c r="E814" s="201"/>
      <c r="F814" s="90"/>
      <c r="G814" s="90" t="s">
        <v>24</v>
      </c>
      <c r="H814" s="91">
        <v>15000</v>
      </c>
      <c r="I814" s="91">
        <v>20000</v>
      </c>
      <c r="J814" s="91">
        <v>25000</v>
      </c>
      <c r="K814" s="91">
        <v>30000</v>
      </c>
      <c r="L814" s="95">
        <f>SUM(H814:K814)</f>
        <v>90000</v>
      </c>
    </row>
    <row r="815" spans="1:12" ht="12.75">
      <c r="A815" s="94"/>
      <c r="B815" s="34" t="s">
        <v>28</v>
      </c>
      <c r="C815" s="201" t="s">
        <v>100</v>
      </c>
      <c r="D815" s="201"/>
      <c r="E815" s="201"/>
      <c r="F815" s="90"/>
      <c r="G815" s="90"/>
      <c r="H815" s="91"/>
      <c r="I815" s="91"/>
      <c r="J815" s="91"/>
      <c r="K815" s="91"/>
      <c r="L815" s="95"/>
    </row>
    <row r="816" spans="1:12" ht="12.75">
      <c r="A816" s="94"/>
      <c r="B816" s="33" t="s">
        <v>29</v>
      </c>
      <c r="C816" s="207" t="s">
        <v>53</v>
      </c>
      <c r="D816" s="207"/>
      <c r="E816" s="207"/>
      <c r="F816" s="90"/>
      <c r="G816" s="8"/>
      <c r="H816" s="92"/>
      <c r="I816" s="92"/>
      <c r="J816" s="92"/>
      <c r="K816" s="92"/>
      <c r="L816" s="96"/>
    </row>
    <row r="817" spans="1:12" ht="25.5">
      <c r="A817" s="93" t="s">
        <v>172</v>
      </c>
      <c r="B817" s="34" t="s">
        <v>22</v>
      </c>
      <c r="C817" s="208" t="s">
        <v>347</v>
      </c>
      <c r="D817" s="208"/>
      <c r="E817" s="208"/>
      <c r="F817" s="90"/>
      <c r="G817" s="90" t="s">
        <v>23</v>
      </c>
      <c r="H817" s="60">
        <v>1</v>
      </c>
      <c r="I817" s="60">
        <v>1</v>
      </c>
      <c r="J817" s="60">
        <v>1</v>
      </c>
      <c r="K817" s="60">
        <v>1</v>
      </c>
      <c r="L817" s="56">
        <f>SUM(H817:K817)</f>
        <v>4</v>
      </c>
    </row>
    <row r="818" spans="1:12" ht="12.75">
      <c r="A818" s="94"/>
      <c r="B818" s="33" t="s">
        <v>25</v>
      </c>
      <c r="C818" s="201" t="s">
        <v>74</v>
      </c>
      <c r="D818" s="201"/>
      <c r="E818" s="201"/>
      <c r="F818" s="90"/>
      <c r="G818" s="90" t="s">
        <v>24</v>
      </c>
      <c r="H818" s="91">
        <v>2000</v>
      </c>
      <c r="I818" s="91">
        <v>3000</v>
      </c>
      <c r="J818" s="91">
        <v>4000</v>
      </c>
      <c r="K818" s="91">
        <v>5000</v>
      </c>
      <c r="L818" s="95">
        <f>SUM(H818:K818)</f>
        <v>14000</v>
      </c>
    </row>
    <row r="819" spans="1:12" ht="12.75">
      <c r="A819" s="94"/>
      <c r="B819" s="34" t="s">
        <v>28</v>
      </c>
      <c r="C819" s="201" t="s">
        <v>100</v>
      </c>
      <c r="D819" s="201"/>
      <c r="E819" s="201"/>
      <c r="F819" s="90"/>
      <c r="G819" s="90"/>
      <c r="H819" s="91"/>
      <c r="I819" s="91"/>
      <c r="J819" s="91"/>
      <c r="K819" s="91"/>
      <c r="L819" s="95"/>
    </row>
    <row r="820" spans="1:12" ht="12.75">
      <c r="A820" s="94"/>
      <c r="B820" s="33" t="s">
        <v>29</v>
      </c>
      <c r="C820" s="207" t="s">
        <v>47</v>
      </c>
      <c r="D820" s="207"/>
      <c r="E820" s="207"/>
      <c r="F820" s="90"/>
      <c r="G820" s="8"/>
      <c r="H820" s="92"/>
      <c r="I820" s="92"/>
      <c r="J820" s="92"/>
      <c r="K820" s="92"/>
      <c r="L820" s="96"/>
    </row>
    <row r="821" spans="1:12" ht="25.5">
      <c r="A821" s="93"/>
      <c r="B821" s="34" t="s">
        <v>22</v>
      </c>
      <c r="C821" s="238"/>
      <c r="D821" s="238"/>
      <c r="E821" s="238"/>
      <c r="F821" s="90"/>
      <c r="G821" s="90" t="s">
        <v>23</v>
      </c>
      <c r="H821" s="60"/>
      <c r="I821" s="60"/>
      <c r="J821" s="60"/>
      <c r="K821" s="60"/>
      <c r="L821" s="56"/>
    </row>
    <row r="822" spans="1:12" ht="12.75">
      <c r="A822" s="94"/>
      <c r="B822" s="33" t="s">
        <v>25</v>
      </c>
      <c r="C822" s="236"/>
      <c r="D822" s="236"/>
      <c r="E822" s="236"/>
      <c r="F822" s="90"/>
      <c r="G822" s="90" t="s">
        <v>24</v>
      </c>
      <c r="H822" s="91"/>
      <c r="I822" s="91"/>
      <c r="J822" s="91"/>
      <c r="K822" s="91"/>
      <c r="L822" s="95"/>
    </row>
    <row r="823" spans="1:12" ht="12.75">
      <c r="A823" s="94"/>
      <c r="B823" s="34" t="s">
        <v>28</v>
      </c>
      <c r="C823" s="236"/>
      <c r="D823" s="236"/>
      <c r="E823" s="236"/>
      <c r="F823" s="90"/>
      <c r="G823" s="90"/>
      <c r="H823" s="91"/>
      <c r="I823" s="91"/>
      <c r="J823" s="91"/>
      <c r="K823" s="91"/>
      <c r="L823" s="95"/>
    </row>
    <row r="824" spans="1:12" ht="12.75">
      <c r="A824" s="94"/>
      <c r="B824" s="33" t="s">
        <v>29</v>
      </c>
      <c r="C824" s="237"/>
      <c r="D824" s="237"/>
      <c r="E824" s="237"/>
      <c r="F824" s="90"/>
      <c r="G824" s="8"/>
      <c r="H824" s="92"/>
      <c r="I824" s="92"/>
      <c r="J824" s="92"/>
      <c r="K824" s="92"/>
      <c r="L824" s="96"/>
    </row>
    <row r="825" spans="1:12" ht="25.5">
      <c r="A825" s="93"/>
      <c r="B825" s="34" t="s">
        <v>22</v>
      </c>
      <c r="C825" s="238"/>
      <c r="D825" s="238"/>
      <c r="E825" s="238"/>
      <c r="F825" s="90"/>
      <c r="G825" s="90" t="s">
        <v>23</v>
      </c>
      <c r="H825" s="60"/>
      <c r="I825" s="60"/>
      <c r="J825" s="60"/>
      <c r="K825" s="60"/>
      <c r="L825" s="56"/>
    </row>
    <row r="826" spans="1:12" ht="12.75">
      <c r="A826" s="94"/>
      <c r="B826" s="33" t="s">
        <v>25</v>
      </c>
      <c r="C826" s="236"/>
      <c r="D826" s="236"/>
      <c r="E826" s="236"/>
      <c r="F826" s="90"/>
      <c r="G826" s="90" t="s">
        <v>24</v>
      </c>
      <c r="H826" s="91"/>
      <c r="I826" s="91"/>
      <c r="J826" s="91"/>
      <c r="K826" s="91"/>
      <c r="L826" s="95"/>
    </row>
    <row r="827" spans="1:12" ht="12.75">
      <c r="A827" s="94"/>
      <c r="B827" s="34" t="s">
        <v>28</v>
      </c>
      <c r="C827" s="236"/>
      <c r="D827" s="236"/>
      <c r="E827" s="236"/>
      <c r="F827" s="90"/>
      <c r="G827" s="90"/>
      <c r="H827" s="91"/>
      <c r="I827" s="91"/>
      <c r="J827" s="91"/>
      <c r="K827" s="91"/>
      <c r="L827" s="95"/>
    </row>
    <row r="828" spans="1:12" ht="13.5" thickBot="1">
      <c r="A828" s="97"/>
      <c r="B828" s="16" t="s">
        <v>29</v>
      </c>
      <c r="C828" s="239"/>
      <c r="D828" s="239"/>
      <c r="E828" s="239"/>
      <c r="F828" s="98"/>
      <c r="G828" s="99"/>
      <c r="H828" s="100"/>
      <c r="I828" s="100"/>
      <c r="J828" s="100"/>
      <c r="K828" s="100"/>
      <c r="L828" s="101"/>
    </row>
    <row r="829" spans="1:12" ht="13.5" thickBot="1">
      <c r="A829" s="203" t="s">
        <v>26</v>
      </c>
      <c r="B829" s="204"/>
      <c r="C829" s="204"/>
      <c r="D829" s="204"/>
      <c r="E829" s="204"/>
      <c r="F829" s="205"/>
      <c r="G829" s="205"/>
      <c r="H829" s="205"/>
      <c r="I829" s="205"/>
      <c r="J829" s="205"/>
      <c r="K829" s="205"/>
      <c r="L829" s="206"/>
    </row>
    <row r="830" spans="1:12" ht="12.75">
      <c r="A830" s="29"/>
      <c r="B830" s="29"/>
      <c r="C830" s="29"/>
      <c r="D830" s="29"/>
      <c r="E830" s="29"/>
      <c r="F830" s="30"/>
      <c r="G830" s="30"/>
      <c r="H830" s="30"/>
      <c r="I830" s="30"/>
      <c r="J830" s="30"/>
      <c r="K830" s="30"/>
      <c r="L830" s="30"/>
    </row>
    <row r="831" spans="1:12" ht="12.75">
      <c r="A831" s="29"/>
      <c r="B831" s="29"/>
      <c r="C831" s="29"/>
      <c r="D831" s="29"/>
      <c r="E831" s="29"/>
      <c r="F831" s="30"/>
      <c r="G831" s="30"/>
      <c r="H831" s="30"/>
      <c r="I831" s="30"/>
      <c r="J831" s="30"/>
      <c r="K831" s="30"/>
      <c r="L831" s="30"/>
    </row>
    <row r="832" spans="1:12" ht="12.75" customHeight="1">
      <c r="A832" s="29"/>
      <c r="B832" s="29"/>
      <c r="C832" s="29"/>
      <c r="D832" s="29"/>
      <c r="E832" s="29"/>
      <c r="F832" s="30"/>
      <c r="G832" s="74">
        <v>19</v>
      </c>
      <c r="H832" s="30"/>
      <c r="I832" s="30"/>
      <c r="J832" s="30"/>
      <c r="K832" s="30"/>
      <c r="L832" s="30"/>
    </row>
    <row r="834" ht="12.75">
      <c r="G834" s="74"/>
    </row>
    <row r="835" spans="1:12" ht="12.75">
      <c r="A835" s="269" t="s">
        <v>34</v>
      </c>
      <c r="B835" s="270"/>
      <c r="C835" s="270"/>
      <c r="D835" s="270"/>
      <c r="E835" s="270"/>
      <c r="F835" s="270"/>
      <c r="G835" s="270"/>
      <c r="H835" s="270"/>
      <c r="I835" s="270"/>
      <c r="J835" s="270"/>
      <c r="K835" s="270"/>
      <c r="L835" s="270"/>
    </row>
    <row r="836" spans="1:12" ht="12.75">
      <c r="A836" s="246" t="s">
        <v>30</v>
      </c>
      <c r="B836" s="246"/>
      <c r="C836" s="246"/>
      <c r="D836" s="246"/>
      <c r="E836" s="246"/>
      <c r="F836" s="246"/>
      <c r="G836" s="246"/>
      <c r="H836" s="246"/>
      <c r="I836" s="246"/>
      <c r="J836" s="246"/>
      <c r="K836" s="246"/>
      <c r="L836" s="246"/>
    </row>
    <row r="837" spans="1:12" ht="13.5" thickBot="1">
      <c r="A837" s="308" t="s">
        <v>493</v>
      </c>
      <c r="B837" s="308"/>
      <c r="C837" s="308"/>
      <c r="D837" s="308"/>
      <c r="E837" s="308"/>
      <c r="F837" s="308"/>
      <c r="G837" s="308"/>
      <c r="H837" s="308"/>
      <c r="I837" s="308"/>
      <c r="J837" s="308"/>
      <c r="K837" s="308"/>
      <c r="L837" s="308"/>
    </row>
    <row r="838" spans="1:12" ht="13.5" thickBot="1">
      <c r="A838" s="246" t="s">
        <v>11</v>
      </c>
      <c r="B838" s="246"/>
      <c r="C838" s="280" t="s">
        <v>101</v>
      </c>
      <c r="D838" s="281"/>
      <c r="E838" s="281"/>
      <c r="F838" s="281"/>
      <c r="G838" s="281"/>
      <c r="H838" s="281"/>
      <c r="I838" s="281"/>
      <c r="J838" s="281"/>
      <c r="K838" s="281"/>
      <c r="L838" s="282"/>
    </row>
    <row r="839" spans="1:12" ht="12.75">
      <c r="A839" s="246" t="s">
        <v>12</v>
      </c>
      <c r="B839" s="246"/>
      <c r="C839" s="247" t="s">
        <v>102</v>
      </c>
      <c r="D839" s="248"/>
      <c r="E839" s="248"/>
      <c r="F839" s="248"/>
      <c r="G839" s="248"/>
      <c r="H839" s="248"/>
      <c r="I839" s="248"/>
      <c r="J839" s="248"/>
      <c r="K839" s="248"/>
      <c r="L839" s="249"/>
    </row>
    <row r="840" spans="1:12" ht="12.75">
      <c r="A840" s="23"/>
      <c r="B840" s="23"/>
      <c r="C840" s="283"/>
      <c r="D840" s="284"/>
      <c r="E840" s="284"/>
      <c r="F840" s="284"/>
      <c r="G840" s="284"/>
      <c r="H840" s="284"/>
      <c r="I840" s="284"/>
      <c r="J840" s="284"/>
      <c r="K840" s="284"/>
      <c r="L840" s="285"/>
    </row>
    <row r="841" spans="3:12" ht="13.5" thickBot="1">
      <c r="C841" s="283"/>
      <c r="D841" s="284"/>
      <c r="E841" s="284"/>
      <c r="F841" s="284"/>
      <c r="G841" s="284"/>
      <c r="H841" s="284"/>
      <c r="I841" s="284"/>
      <c r="J841" s="284"/>
      <c r="K841" s="284"/>
      <c r="L841" s="285"/>
    </row>
    <row r="842" spans="1:12" ht="12.75">
      <c r="A842" s="294" t="s">
        <v>13</v>
      </c>
      <c r="B842" s="295"/>
      <c r="C842" s="295"/>
      <c r="D842" s="295"/>
      <c r="E842" s="296" t="s">
        <v>14</v>
      </c>
      <c r="F842" s="296"/>
      <c r="G842" s="296"/>
      <c r="H842" s="296"/>
      <c r="I842" s="297" t="s">
        <v>15</v>
      </c>
      <c r="J842" s="297"/>
      <c r="K842" s="297"/>
      <c r="L842" s="298"/>
    </row>
    <row r="843" spans="1:12" ht="12.75">
      <c r="A843" s="262" t="s">
        <v>483</v>
      </c>
      <c r="B843" s="263"/>
      <c r="C843" s="263"/>
      <c r="D843" s="264"/>
      <c r="E843" s="299"/>
      <c r="F843" s="299"/>
      <c r="G843" s="299"/>
      <c r="H843" s="299"/>
      <c r="I843" s="299"/>
      <c r="J843" s="299"/>
      <c r="K843" s="299"/>
      <c r="L843" s="300"/>
    </row>
    <row r="844" spans="1:12" ht="12.75">
      <c r="A844" s="290" t="s">
        <v>31</v>
      </c>
      <c r="B844" s="216"/>
      <c r="C844" s="216"/>
      <c r="D844" s="216"/>
      <c r="E844" s="102"/>
      <c r="F844" s="102"/>
      <c r="G844" s="102"/>
      <c r="H844" s="4">
        <v>2018</v>
      </c>
      <c r="I844" s="4">
        <v>2019</v>
      </c>
      <c r="J844" s="4">
        <v>2020</v>
      </c>
      <c r="K844" s="4">
        <v>2021</v>
      </c>
      <c r="L844" s="95" t="s">
        <v>16</v>
      </c>
    </row>
    <row r="845" spans="1:12" ht="12.75">
      <c r="A845" s="291" t="s">
        <v>17</v>
      </c>
      <c r="B845" s="292"/>
      <c r="C845" s="292"/>
      <c r="D845" s="128"/>
      <c r="E845" s="128"/>
      <c r="F845" s="128"/>
      <c r="G845" s="128"/>
      <c r="H845" s="105">
        <f>H850+H854+H858+H862+H866+H870+H883+H887+H891+H895+H899+H903+H907+H911+H924+H928+H932+H936+H940+H944+H948+H952</f>
        <v>4063000</v>
      </c>
      <c r="I845" s="105">
        <f>I850+I854+I858+I862+I866+I870+I883+I887+I891+I895+I899+I903+I907+I911+I924+I928+I932+I936+I940+I944+I948+I952</f>
        <v>4605500</v>
      </c>
      <c r="J845" s="105">
        <f>J850+J854+J858+J862+J866+J870+J883+J887+J891+J895+J899+J903+J907+J911+J924+J928+J932+J936+J940+J944+J948+J952</f>
        <v>5139840</v>
      </c>
      <c r="K845" s="105">
        <f>K850+K854+K858+K862+K866+K870+K883+K887+K891+K895+K899+K903+K907+K911+K924+K928+K932+K936+K940+K944+K948+K952</f>
        <v>5770820.8</v>
      </c>
      <c r="L845" s="107">
        <f>SUM(H845:K845)</f>
        <v>19579160.8</v>
      </c>
    </row>
    <row r="846" spans="1:12" ht="13.5" thickBot="1">
      <c r="A846" s="135"/>
      <c r="B846" s="136"/>
      <c r="C846" s="293"/>
      <c r="D846" s="293"/>
      <c r="E846" s="293"/>
      <c r="F846" s="137"/>
      <c r="G846" s="137"/>
      <c r="H846" s="136"/>
      <c r="I846" s="136"/>
      <c r="J846" s="136"/>
      <c r="K846" s="136"/>
      <c r="L846" s="138"/>
    </row>
    <row r="847" spans="1:12" ht="12.75">
      <c r="A847" s="213" t="s">
        <v>18</v>
      </c>
      <c r="B847" s="215" t="s">
        <v>27</v>
      </c>
      <c r="C847" s="215"/>
      <c r="D847" s="215"/>
      <c r="E847" s="215"/>
      <c r="F847" s="215" t="s">
        <v>19</v>
      </c>
      <c r="G847" s="218" t="s">
        <v>20</v>
      </c>
      <c r="H847" s="209">
        <v>2018</v>
      </c>
      <c r="I847" s="209">
        <v>2019</v>
      </c>
      <c r="J847" s="209">
        <v>2020</v>
      </c>
      <c r="K847" s="209">
        <v>2021</v>
      </c>
      <c r="L847" s="211" t="s">
        <v>21</v>
      </c>
    </row>
    <row r="848" spans="1:12" ht="12.75">
      <c r="A848" s="214"/>
      <c r="B848" s="216"/>
      <c r="C848" s="216"/>
      <c r="D848" s="216"/>
      <c r="E848" s="216"/>
      <c r="F848" s="217"/>
      <c r="G848" s="219"/>
      <c r="H848" s="220"/>
      <c r="I848" s="210"/>
      <c r="J848" s="210"/>
      <c r="K848" s="210"/>
      <c r="L848" s="212"/>
    </row>
    <row r="849" spans="1:12" ht="25.5">
      <c r="A849" s="93" t="s">
        <v>172</v>
      </c>
      <c r="B849" s="34" t="s">
        <v>22</v>
      </c>
      <c r="C849" s="208" t="s">
        <v>348</v>
      </c>
      <c r="D849" s="208"/>
      <c r="E849" s="208"/>
      <c r="F849" s="90"/>
      <c r="G849" s="90" t="s">
        <v>23</v>
      </c>
      <c r="H849" s="60">
        <v>1</v>
      </c>
      <c r="I849" s="60">
        <v>1</v>
      </c>
      <c r="J849" s="60">
        <v>1</v>
      </c>
      <c r="K849" s="60">
        <v>1</v>
      </c>
      <c r="L849" s="56">
        <f>SUM(H849:K849)</f>
        <v>4</v>
      </c>
    </row>
    <row r="850" spans="1:12" ht="12.75">
      <c r="A850" s="94"/>
      <c r="B850" s="33" t="s">
        <v>25</v>
      </c>
      <c r="C850" s="201" t="s">
        <v>74</v>
      </c>
      <c r="D850" s="201"/>
      <c r="E850" s="201"/>
      <c r="F850" s="90"/>
      <c r="G850" s="90" t="s">
        <v>24</v>
      </c>
      <c r="H850" s="91">
        <v>1971000</v>
      </c>
      <c r="I850" s="91">
        <v>2409900</v>
      </c>
      <c r="J850" s="91">
        <v>2824640</v>
      </c>
      <c r="K850" s="91">
        <v>3453020.8</v>
      </c>
      <c r="L850" s="95">
        <f>SUM(H850:K850)</f>
        <v>10658560.8</v>
      </c>
    </row>
    <row r="851" spans="1:12" ht="12.75">
      <c r="A851" s="94"/>
      <c r="B851" s="34" t="s">
        <v>28</v>
      </c>
      <c r="C851" s="201" t="s">
        <v>50</v>
      </c>
      <c r="D851" s="201"/>
      <c r="E851" s="201"/>
      <c r="F851" s="90"/>
      <c r="G851" s="90"/>
      <c r="H851" s="91"/>
      <c r="I851" s="91"/>
      <c r="J851" s="91"/>
      <c r="K851" s="91"/>
      <c r="L851" s="95"/>
    </row>
    <row r="852" spans="1:12" ht="12.75">
      <c r="A852" s="94"/>
      <c r="B852" s="33" t="s">
        <v>29</v>
      </c>
      <c r="C852" s="207" t="s">
        <v>47</v>
      </c>
      <c r="D852" s="207"/>
      <c r="E852" s="207"/>
      <c r="F852" s="90"/>
      <c r="G852" s="8"/>
      <c r="H852" s="92"/>
      <c r="I852" s="92"/>
      <c r="J852" s="92"/>
      <c r="K852" s="92"/>
      <c r="L852" s="96"/>
    </row>
    <row r="853" spans="1:12" ht="25.5">
      <c r="A853" s="93" t="s">
        <v>180</v>
      </c>
      <c r="B853" s="34" t="s">
        <v>22</v>
      </c>
      <c r="C853" s="208" t="s">
        <v>349</v>
      </c>
      <c r="D853" s="208"/>
      <c r="E853" s="208"/>
      <c r="F853" s="90"/>
      <c r="G853" s="90" t="s">
        <v>23</v>
      </c>
      <c r="H853" s="60">
        <v>1</v>
      </c>
      <c r="I853" s="60">
        <v>1</v>
      </c>
      <c r="J853" s="60">
        <v>1</v>
      </c>
      <c r="K853" s="60">
        <v>1</v>
      </c>
      <c r="L853" s="56">
        <f>SUM(H853:K853)</f>
        <v>4</v>
      </c>
    </row>
    <row r="854" spans="1:12" ht="12.75">
      <c r="A854" s="94"/>
      <c r="B854" s="33" t="s">
        <v>25</v>
      </c>
      <c r="C854" s="201" t="s">
        <v>41</v>
      </c>
      <c r="D854" s="201"/>
      <c r="E854" s="201"/>
      <c r="F854" s="90"/>
      <c r="G854" s="90" t="s">
        <v>24</v>
      </c>
      <c r="H854" s="91">
        <v>100000</v>
      </c>
      <c r="I854" s="91">
        <v>100000</v>
      </c>
      <c r="J854" s="91">
        <v>100000</v>
      </c>
      <c r="K854" s="91">
        <v>0</v>
      </c>
      <c r="L854" s="95">
        <f>SUM(H854:K854)</f>
        <v>300000</v>
      </c>
    </row>
    <row r="855" spans="1:12" ht="12.75">
      <c r="A855" s="94"/>
      <c r="B855" s="34" t="s">
        <v>28</v>
      </c>
      <c r="C855" s="201" t="s">
        <v>100</v>
      </c>
      <c r="D855" s="201"/>
      <c r="E855" s="201"/>
      <c r="F855" s="90"/>
      <c r="G855" s="90"/>
      <c r="H855" s="91"/>
      <c r="I855" s="91"/>
      <c r="J855" s="91"/>
      <c r="K855" s="91"/>
      <c r="L855" s="95"/>
    </row>
    <row r="856" spans="1:12" ht="12.75">
      <c r="A856" s="94"/>
      <c r="B856" s="33" t="s">
        <v>29</v>
      </c>
      <c r="C856" s="207" t="s">
        <v>47</v>
      </c>
      <c r="D856" s="207"/>
      <c r="E856" s="207"/>
      <c r="F856" s="90"/>
      <c r="G856" s="8"/>
      <c r="H856" s="92"/>
      <c r="I856" s="92"/>
      <c r="J856" s="92"/>
      <c r="K856" s="92"/>
      <c r="L856" s="96"/>
    </row>
    <row r="857" spans="1:12" ht="25.5">
      <c r="A857" s="93" t="s">
        <v>173</v>
      </c>
      <c r="B857" s="34" t="s">
        <v>22</v>
      </c>
      <c r="C857" s="208" t="s">
        <v>350</v>
      </c>
      <c r="D857" s="208"/>
      <c r="E857" s="208"/>
      <c r="F857" s="90"/>
      <c r="G857" s="90" t="s">
        <v>23</v>
      </c>
      <c r="H857" s="60">
        <v>1</v>
      </c>
      <c r="I857" s="60">
        <v>1</v>
      </c>
      <c r="J857" s="60">
        <v>1</v>
      </c>
      <c r="K857" s="60">
        <v>1</v>
      </c>
      <c r="L857" s="56">
        <f>SUM(H857:K857)</f>
        <v>4</v>
      </c>
    </row>
    <row r="858" spans="1:12" ht="12.75">
      <c r="A858" s="94"/>
      <c r="B858" s="33" t="s">
        <v>25</v>
      </c>
      <c r="C858" s="201" t="s">
        <v>103</v>
      </c>
      <c r="D858" s="201"/>
      <c r="E858" s="201"/>
      <c r="F858" s="90"/>
      <c r="G858" s="90" t="s">
        <v>24</v>
      </c>
      <c r="H858" s="91">
        <v>50000</v>
      </c>
      <c r="I858" s="91">
        <v>60000</v>
      </c>
      <c r="J858" s="91">
        <v>70000</v>
      </c>
      <c r="K858" s="91">
        <v>50000</v>
      </c>
      <c r="L858" s="95">
        <f>SUM(H858:K858)</f>
        <v>230000</v>
      </c>
    </row>
    <row r="859" spans="1:12" ht="12.75">
      <c r="A859" s="94"/>
      <c r="B859" s="34" t="s">
        <v>28</v>
      </c>
      <c r="C859" s="201" t="s">
        <v>100</v>
      </c>
      <c r="D859" s="201"/>
      <c r="E859" s="201"/>
      <c r="F859" s="90"/>
      <c r="G859" s="90"/>
      <c r="H859" s="91"/>
      <c r="I859" s="91"/>
      <c r="J859" s="91"/>
      <c r="K859" s="91"/>
      <c r="L859" s="95"/>
    </row>
    <row r="860" spans="1:12" ht="12.75">
      <c r="A860" s="94"/>
      <c r="B860" s="33" t="s">
        <v>29</v>
      </c>
      <c r="C860" s="207" t="s">
        <v>104</v>
      </c>
      <c r="D860" s="207"/>
      <c r="E860" s="207"/>
      <c r="F860" s="90"/>
      <c r="G860" s="8"/>
      <c r="H860" s="92"/>
      <c r="I860" s="92"/>
      <c r="J860" s="92"/>
      <c r="K860" s="92"/>
      <c r="L860" s="96"/>
    </row>
    <row r="861" spans="1:12" ht="25.5">
      <c r="A861" s="93" t="s">
        <v>172</v>
      </c>
      <c r="B861" s="34" t="s">
        <v>22</v>
      </c>
      <c r="C861" s="208" t="s">
        <v>351</v>
      </c>
      <c r="D861" s="208"/>
      <c r="E861" s="208"/>
      <c r="F861" s="90"/>
      <c r="G861" s="90" t="s">
        <v>23</v>
      </c>
      <c r="H861" s="60">
        <v>1</v>
      </c>
      <c r="I861" s="60">
        <v>1</v>
      </c>
      <c r="J861" s="60">
        <v>1</v>
      </c>
      <c r="K861" s="60">
        <v>1</v>
      </c>
      <c r="L861" s="56">
        <f>SUM(H861:K861)</f>
        <v>4</v>
      </c>
    </row>
    <row r="862" spans="1:12" ht="12.75">
      <c r="A862" s="94"/>
      <c r="B862" s="33" t="s">
        <v>25</v>
      </c>
      <c r="C862" s="201" t="s">
        <v>39</v>
      </c>
      <c r="D862" s="201"/>
      <c r="E862" s="201"/>
      <c r="F862" s="90"/>
      <c r="G862" s="90" t="s">
        <v>24</v>
      </c>
      <c r="H862" s="91">
        <v>200000</v>
      </c>
      <c r="I862" s="91">
        <v>230000</v>
      </c>
      <c r="J862" s="91">
        <v>260000</v>
      </c>
      <c r="K862" s="91">
        <v>300000</v>
      </c>
      <c r="L862" s="95">
        <f>SUM(H862:K862)</f>
        <v>990000</v>
      </c>
    </row>
    <row r="863" spans="1:12" ht="12.75">
      <c r="A863" s="94"/>
      <c r="B863" s="34" t="s">
        <v>28</v>
      </c>
      <c r="C863" s="201" t="s">
        <v>50</v>
      </c>
      <c r="D863" s="201"/>
      <c r="E863" s="201"/>
      <c r="F863" s="90"/>
      <c r="G863" s="90"/>
      <c r="H863" s="91"/>
      <c r="I863" s="91"/>
      <c r="J863" s="91"/>
      <c r="K863" s="91"/>
      <c r="L863" s="95"/>
    </row>
    <row r="864" spans="1:12" ht="12.75">
      <c r="A864" s="94"/>
      <c r="B864" s="33" t="s">
        <v>29</v>
      </c>
      <c r="C864" s="207" t="s">
        <v>47</v>
      </c>
      <c r="D864" s="207"/>
      <c r="E864" s="207"/>
      <c r="F864" s="90"/>
      <c r="G864" s="8"/>
      <c r="H864" s="92"/>
      <c r="I864" s="92"/>
      <c r="J864" s="92"/>
      <c r="K864" s="92"/>
      <c r="L864" s="96"/>
    </row>
    <row r="865" spans="1:12" ht="25.5">
      <c r="A865" s="93" t="s">
        <v>172</v>
      </c>
      <c r="B865" s="34" t="s">
        <v>22</v>
      </c>
      <c r="C865" s="208" t="s">
        <v>352</v>
      </c>
      <c r="D865" s="208"/>
      <c r="E865" s="208"/>
      <c r="F865" s="90"/>
      <c r="G865" s="90" t="s">
        <v>23</v>
      </c>
      <c r="H865" s="60">
        <v>1</v>
      </c>
      <c r="I865" s="60">
        <v>1</v>
      </c>
      <c r="J865" s="60">
        <v>1</v>
      </c>
      <c r="K865" s="60">
        <v>1</v>
      </c>
      <c r="L865" s="56">
        <f>SUM(H865:K865)</f>
        <v>4</v>
      </c>
    </row>
    <row r="866" spans="1:12" ht="12.75">
      <c r="A866" s="94"/>
      <c r="B866" s="33" t="s">
        <v>25</v>
      </c>
      <c r="C866" s="201" t="s">
        <v>39</v>
      </c>
      <c r="D866" s="201"/>
      <c r="E866" s="201"/>
      <c r="F866" s="90"/>
      <c r="G866" s="90" t="s">
        <v>24</v>
      </c>
      <c r="H866" s="91">
        <v>27000</v>
      </c>
      <c r="I866" s="91">
        <v>27600</v>
      </c>
      <c r="J866" s="91">
        <v>28200</v>
      </c>
      <c r="K866" s="91">
        <v>28800</v>
      </c>
      <c r="L866" s="95">
        <f>SUM(H866:K866)</f>
        <v>111600</v>
      </c>
    </row>
    <row r="867" spans="1:12" ht="12.75">
      <c r="A867" s="94"/>
      <c r="B867" s="34" t="s">
        <v>28</v>
      </c>
      <c r="C867" s="201" t="s">
        <v>100</v>
      </c>
      <c r="D867" s="201"/>
      <c r="E867" s="201"/>
      <c r="F867" s="90"/>
      <c r="G867" s="90"/>
      <c r="H867" s="91"/>
      <c r="I867" s="91"/>
      <c r="J867" s="91"/>
      <c r="K867" s="91"/>
      <c r="L867" s="95"/>
    </row>
    <row r="868" spans="1:12" ht="12.75">
      <c r="A868" s="94"/>
      <c r="B868" s="33" t="s">
        <v>29</v>
      </c>
      <c r="C868" s="207" t="s">
        <v>104</v>
      </c>
      <c r="D868" s="207"/>
      <c r="E868" s="207"/>
      <c r="F868" s="90"/>
      <c r="G868" s="8"/>
      <c r="H868" s="92"/>
      <c r="I868" s="92"/>
      <c r="J868" s="92"/>
      <c r="K868" s="92"/>
      <c r="L868" s="96"/>
    </row>
    <row r="869" spans="1:12" ht="25.5">
      <c r="A869" s="93" t="s">
        <v>172</v>
      </c>
      <c r="B869" s="34" t="s">
        <v>22</v>
      </c>
      <c r="C869" s="208" t="s">
        <v>353</v>
      </c>
      <c r="D869" s="208"/>
      <c r="E869" s="208"/>
      <c r="F869" s="90"/>
      <c r="G869" s="90" t="s">
        <v>23</v>
      </c>
      <c r="H869" s="60">
        <v>1</v>
      </c>
      <c r="I869" s="60">
        <v>1</v>
      </c>
      <c r="J869" s="60">
        <v>1</v>
      </c>
      <c r="K869" s="60">
        <v>1</v>
      </c>
      <c r="L869" s="56">
        <f>SUM(H869:K869)</f>
        <v>4</v>
      </c>
    </row>
    <row r="870" spans="1:12" ht="12.75">
      <c r="A870" s="94"/>
      <c r="B870" s="33" t="s">
        <v>25</v>
      </c>
      <c r="C870" s="201" t="s">
        <v>39</v>
      </c>
      <c r="D870" s="201"/>
      <c r="E870" s="201"/>
      <c r="F870" s="90"/>
      <c r="G870" s="90" t="s">
        <v>24</v>
      </c>
      <c r="H870" s="91">
        <v>90000</v>
      </c>
      <c r="I870" s="91">
        <v>92000</v>
      </c>
      <c r="J870" s="91">
        <v>94000</v>
      </c>
      <c r="K870" s="91">
        <v>96000</v>
      </c>
      <c r="L870" s="95">
        <f>SUM(H870:K870)</f>
        <v>372000</v>
      </c>
    </row>
    <row r="871" spans="1:12" ht="12.75">
      <c r="A871" s="94"/>
      <c r="B871" s="34" t="s">
        <v>28</v>
      </c>
      <c r="C871" s="201" t="s">
        <v>100</v>
      </c>
      <c r="D871" s="201"/>
      <c r="E871" s="201"/>
      <c r="F871" s="90"/>
      <c r="G871" s="90"/>
      <c r="H871" s="91"/>
      <c r="I871" s="91"/>
      <c r="J871" s="91"/>
      <c r="K871" s="91"/>
      <c r="L871" s="95"/>
    </row>
    <row r="872" spans="1:12" ht="13.5" thickBot="1">
      <c r="A872" s="97"/>
      <c r="B872" s="16" t="s">
        <v>29</v>
      </c>
      <c r="C872" s="202" t="s">
        <v>104</v>
      </c>
      <c r="D872" s="202"/>
      <c r="E872" s="202"/>
      <c r="F872" s="98"/>
      <c r="G872" s="99"/>
      <c r="H872" s="100"/>
      <c r="I872" s="100"/>
      <c r="J872" s="100"/>
      <c r="K872" s="100"/>
      <c r="L872" s="101"/>
    </row>
    <row r="873" spans="1:12" ht="13.5" thickBot="1">
      <c r="A873" s="276" t="s">
        <v>26</v>
      </c>
      <c r="B873" s="277"/>
      <c r="C873" s="277"/>
      <c r="D873" s="277"/>
      <c r="E873" s="277"/>
      <c r="F873" s="278"/>
      <c r="G873" s="278"/>
      <c r="H873" s="278"/>
      <c r="I873" s="278"/>
      <c r="J873" s="278"/>
      <c r="K873" s="278"/>
      <c r="L873" s="279"/>
    </row>
    <row r="874" spans="1:12" ht="12.75">
      <c r="A874" s="29"/>
      <c r="B874" s="29"/>
      <c r="C874" s="29"/>
      <c r="D874" s="29"/>
      <c r="E874" s="29"/>
      <c r="F874" s="30"/>
      <c r="G874" s="30"/>
      <c r="H874" s="30"/>
      <c r="I874" s="30"/>
      <c r="J874" s="30"/>
      <c r="K874" s="30"/>
      <c r="L874" s="30"/>
    </row>
    <row r="875" spans="1:12" ht="12.75">
      <c r="A875" s="29"/>
      <c r="B875" s="29"/>
      <c r="C875" s="29"/>
      <c r="D875" s="29"/>
      <c r="E875" s="29"/>
      <c r="F875" s="30"/>
      <c r="H875" s="30"/>
      <c r="I875" s="30"/>
      <c r="J875" s="30"/>
      <c r="K875" s="30"/>
      <c r="L875" s="30"/>
    </row>
    <row r="876" spans="1:12" ht="16.5" customHeight="1">
      <c r="A876" s="29"/>
      <c r="B876" s="29"/>
      <c r="C876" s="29"/>
      <c r="D876" s="29"/>
      <c r="E876" s="29"/>
      <c r="F876" s="30"/>
      <c r="G876" s="89">
        <v>20</v>
      </c>
      <c r="H876" s="30"/>
      <c r="I876" s="30"/>
      <c r="J876" s="30"/>
      <c r="K876" s="30"/>
      <c r="L876" s="30"/>
    </row>
    <row r="877" spans="1:12" ht="13.5" customHeight="1">
      <c r="A877" s="29"/>
      <c r="B877" s="29"/>
      <c r="C877" s="29"/>
      <c r="D877" s="29"/>
      <c r="E877" s="29"/>
      <c r="F877" s="30"/>
      <c r="G877" s="30"/>
      <c r="H877" s="30"/>
      <c r="I877" s="30"/>
      <c r="J877" s="30"/>
      <c r="K877" s="30"/>
      <c r="L877" s="30"/>
    </row>
    <row r="878" spans="1:12" ht="12.75">
      <c r="A878" s="29"/>
      <c r="B878" s="29"/>
      <c r="C878" s="29"/>
      <c r="D878" s="29"/>
      <c r="E878" s="29"/>
      <c r="F878" s="30"/>
      <c r="G878" s="30"/>
      <c r="H878" s="30"/>
      <c r="I878" s="30"/>
      <c r="J878" s="30"/>
      <c r="K878" s="30"/>
      <c r="L878" s="30"/>
    </row>
    <row r="879" ht="13.5" thickBot="1"/>
    <row r="880" spans="1:12" ht="14.25" customHeight="1">
      <c r="A880" s="213" t="s">
        <v>18</v>
      </c>
      <c r="B880" s="215" t="s">
        <v>27</v>
      </c>
      <c r="C880" s="215"/>
      <c r="D880" s="215"/>
      <c r="E880" s="215"/>
      <c r="F880" s="215" t="s">
        <v>19</v>
      </c>
      <c r="G880" s="218" t="s">
        <v>20</v>
      </c>
      <c r="H880" s="209">
        <v>2018</v>
      </c>
      <c r="I880" s="209">
        <v>2019</v>
      </c>
      <c r="J880" s="209">
        <v>2020</v>
      </c>
      <c r="K880" s="209">
        <v>2021</v>
      </c>
      <c r="L880" s="211" t="s">
        <v>21</v>
      </c>
    </row>
    <row r="881" spans="1:12" ht="13.5" customHeight="1">
      <c r="A881" s="214"/>
      <c r="B881" s="216"/>
      <c r="C881" s="216"/>
      <c r="D881" s="216"/>
      <c r="E881" s="216"/>
      <c r="F881" s="217"/>
      <c r="G881" s="219"/>
      <c r="H881" s="220"/>
      <c r="I881" s="210"/>
      <c r="J881" s="210"/>
      <c r="K881" s="210"/>
      <c r="L881" s="212"/>
    </row>
    <row r="882" spans="1:12" ht="25.5">
      <c r="A882" s="93" t="s">
        <v>172</v>
      </c>
      <c r="B882" s="34" t="s">
        <v>22</v>
      </c>
      <c r="C882" s="208" t="s">
        <v>356</v>
      </c>
      <c r="D882" s="208"/>
      <c r="E882" s="208"/>
      <c r="F882" s="90"/>
      <c r="G882" s="90" t="s">
        <v>23</v>
      </c>
      <c r="H882" s="60">
        <v>1</v>
      </c>
      <c r="I882" s="60">
        <v>1</v>
      </c>
      <c r="J882" s="60">
        <v>1</v>
      </c>
      <c r="K882" s="60">
        <v>1</v>
      </c>
      <c r="L882" s="56">
        <f>SUM(H882:K882)</f>
        <v>4</v>
      </c>
    </row>
    <row r="883" spans="1:12" ht="12.75">
      <c r="A883" s="94"/>
      <c r="B883" s="33" t="s">
        <v>25</v>
      </c>
      <c r="C883" s="201" t="s">
        <v>39</v>
      </c>
      <c r="D883" s="201"/>
      <c r="E883" s="201"/>
      <c r="F883" s="90"/>
      <c r="G883" s="90" t="s">
        <v>24</v>
      </c>
      <c r="H883" s="91">
        <v>70000</v>
      </c>
      <c r="I883" s="91">
        <v>72000</v>
      </c>
      <c r="J883" s="91">
        <v>73000</v>
      </c>
      <c r="K883" s="91">
        <v>74000</v>
      </c>
      <c r="L883" s="95">
        <f>SUM(H883:K883)</f>
        <v>289000</v>
      </c>
    </row>
    <row r="884" spans="1:12" ht="12.75">
      <c r="A884" s="94"/>
      <c r="B884" s="34" t="s">
        <v>28</v>
      </c>
      <c r="C884" s="201" t="s">
        <v>100</v>
      </c>
      <c r="D884" s="201"/>
      <c r="E884" s="201"/>
      <c r="F884" s="90"/>
      <c r="G884" s="90"/>
      <c r="H884" s="91"/>
      <c r="I884" s="91"/>
      <c r="J884" s="91"/>
      <c r="K884" s="91"/>
      <c r="L884" s="95"/>
    </row>
    <row r="885" spans="1:12" ht="12.75">
      <c r="A885" s="94"/>
      <c r="B885" s="33" t="s">
        <v>29</v>
      </c>
      <c r="C885" s="207" t="s">
        <v>104</v>
      </c>
      <c r="D885" s="207"/>
      <c r="E885" s="207"/>
      <c r="F885" s="90"/>
      <c r="G885" s="8"/>
      <c r="H885" s="92"/>
      <c r="I885" s="92"/>
      <c r="J885" s="92"/>
      <c r="K885" s="92"/>
      <c r="L885" s="96"/>
    </row>
    <row r="886" spans="1:12" ht="25.5">
      <c r="A886" s="93" t="s">
        <v>172</v>
      </c>
      <c r="B886" s="34" t="s">
        <v>22</v>
      </c>
      <c r="C886" s="208" t="s">
        <v>357</v>
      </c>
      <c r="D886" s="208"/>
      <c r="E886" s="208"/>
      <c r="F886" s="90"/>
      <c r="G886" s="90" t="s">
        <v>23</v>
      </c>
      <c r="H886" s="60">
        <v>1</v>
      </c>
      <c r="I886" s="60">
        <v>1</v>
      </c>
      <c r="J886" s="60">
        <v>1</v>
      </c>
      <c r="K886" s="60">
        <v>1</v>
      </c>
      <c r="L886" s="56">
        <f>SUM(H886:K886)</f>
        <v>4</v>
      </c>
    </row>
    <row r="887" spans="1:12" ht="12.75">
      <c r="A887" s="94"/>
      <c r="B887" s="33" t="s">
        <v>25</v>
      </c>
      <c r="C887" s="201" t="s">
        <v>39</v>
      </c>
      <c r="D887" s="201"/>
      <c r="E887" s="201"/>
      <c r="F887" s="90"/>
      <c r="G887" s="90" t="s">
        <v>24</v>
      </c>
      <c r="H887" s="91">
        <v>140000</v>
      </c>
      <c r="I887" s="91">
        <v>145000</v>
      </c>
      <c r="J887" s="91">
        <v>148000</v>
      </c>
      <c r="K887" s="91">
        <v>150000</v>
      </c>
      <c r="L887" s="95">
        <f>SUM(H887:K887)</f>
        <v>583000</v>
      </c>
    </row>
    <row r="888" spans="1:12" ht="15.75" customHeight="1">
      <c r="A888" s="94"/>
      <c r="B888" s="34" t="s">
        <v>28</v>
      </c>
      <c r="C888" s="201" t="s">
        <v>100</v>
      </c>
      <c r="D888" s="201"/>
      <c r="E888" s="201"/>
      <c r="F888" s="90"/>
      <c r="G888" s="90"/>
      <c r="H888" s="91"/>
      <c r="I888" s="91"/>
      <c r="J888" s="91"/>
      <c r="K888" s="91"/>
      <c r="L888" s="95"/>
    </row>
    <row r="889" spans="1:12" ht="12.75">
      <c r="A889" s="94"/>
      <c r="B889" s="33" t="s">
        <v>29</v>
      </c>
      <c r="C889" s="207" t="s">
        <v>104</v>
      </c>
      <c r="D889" s="207"/>
      <c r="E889" s="207"/>
      <c r="F889" s="90"/>
      <c r="G889" s="8"/>
      <c r="H889" s="92"/>
      <c r="I889" s="92"/>
      <c r="J889" s="92"/>
      <c r="K889" s="92"/>
      <c r="L889" s="96"/>
    </row>
    <row r="890" spans="1:12" ht="25.5">
      <c r="A890" s="93" t="s">
        <v>172</v>
      </c>
      <c r="B890" s="34" t="s">
        <v>22</v>
      </c>
      <c r="C890" s="208" t="s">
        <v>358</v>
      </c>
      <c r="D890" s="208"/>
      <c r="E890" s="208"/>
      <c r="F890" s="90"/>
      <c r="G890" s="90" t="s">
        <v>23</v>
      </c>
      <c r="H890" s="60">
        <v>1</v>
      </c>
      <c r="I890" s="60">
        <v>1</v>
      </c>
      <c r="J890" s="60">
        <v>1</v>
      </c>
      <c r="K890" s="60">
        <v>1</v>
      </c>
      <c r="L890" s="56">
        <f>SUM(H890:K890)</f>
        <v>4</v>
      </c>
    </row>
    <row r="891" spans="1:12" ht="12.75">
      <c r="A891" s="94"/>
      <c r="B891" s="33" t="s">
        <v>25</v>
      </c>
      <c r="C891" s="201" t="s">
        <v>39</v>
      </c>
      <c r="D891" s="201"/>
      <c r="E891" s="201"/>
      <c r="F891" s="90"/>
      <c r="G891" s="90" t="s">
        <v>24</v>
      </c>
      <c r="H891" s="91">
        <v>105000</v>
      </c>
      <c r="I891" s="91">
        <v>108000</v>
      </c>
      <c r="J891" s="91">
        <v>112000</v>
      </c>
      <c r="K891" s="91">
        <v>115000</v>
      </c>
      <c r="L891" s="95">
        <f>SUM(H891:K891)</f>
        <v>440000</v>
      </c>
    </row>
    <row r="892" spans="1:12" ht="12.75">
      <c r="A892" s="94"/>
      <c r="B892" s="34" t="s">
        <v>28</v>
      </c>
      <c r="C892" s="201" t="s">
        <v>100</v>
      </c>
      <c r="D892" s="201"/>
      <c r="E892" s="201"/>
      <c r="F892" s="90"/>
      <c r="G892" s="90"/>
      <c r="H892" s="91"/>
      <c r="I892" s="91"/>
      <c r="J892" s="91"/>
      <c r="K892" s="91"/>
      <c r="L892" s="95"/>
    </row>
    <row r="893" spans="1:12" ht="12.75">
      <c r="A893" s="94"/>
      <c r="B893" s="33" t="s">
        <v>29</v>
      </c>
      <c r="C893" s="207" t="s">
        <v>104</v>
      </c>
      <c r="D893" s="207"/>
      <c r="E893" s="207"/>
      <c r="F893" s="90"/>
      <c r="G893" s="8"/>
      <c r="H893" s="92"/>
      <c r="I893" s="92"/>
      <c r="J893" s="92"/>
      <c r="K893" s="92"/>
      <c r="L893" s="96"/>
    </row>
    <row r="894" spans="1:12" ht="25.5">
      <c r="A894" s="93" t="s">
        <v>172</v>
      </c>
      <c r="B894" s="34" t="s">
        <v>22</v>
      </c>
      <c r="C894" s="208" t="s">
        <v>359</v>
      </c>
      <c r="D894" s="208"/>
      <c r="E894" s="208"/>
      <c r="F894" s="90"/>
      <c r="G894" s="90" t="s">
        <v>23</v>
      </c>
      <c r="H894" s="60">
        <v>1</v>
      </c>
      <c r="I894" s="60">
        <v>1</v>
      </c>
      <c r="J894" s="60">
        <v>1</v>
      </c>
      <c r="K894" s="60">
        <v>1</v>
      </c>
      <c r="L894" s="56">
        <f>SUM(H894:K894)</f>
        <v>4</v>
      </c>
    </row>
    <row r="895" spans="1:12" ht="12.75">
      <c r="A895" s="94"/>
      <c r="B895" s="33" t="s">
        <v>25</v>
      </c>
      <c r="C895" s="201" t="s">
        <v>39</v>
      </c>
      <c r="D895" s="201"/>
      <c r="E895" s="201"/>
      <c r="F895" s="90"/>
      <c r="G895" s="90" t="s">
        <v>24</v>
      </c>
      <c r="H895" s="91">
        <v>113000</v>
      </c>
      <c r="I895" s="91">
        <v>116000</v>
      </c>
      <c r="J895" s="91">
        <v>120000</v>
      </c>
      <c r="K895" s="91">
        <v>125000</v>
      </c>
      <c r="L895" s="95">
        <f>SUM(H895:K895)</f>
        <v>474000</v>
      </c>
    </row>
    <row r="896" spans="1:12" ht="13.5" customHeight="1">
      <c r="A896" s="94"/>
      <c r="B896" s="34" t="s">
        <v>28</v>
      </c>
      <c r="C896" s="201" t="s">
        <v>100</v>
      </c>
      <c r="D896" s="201"/>
      <c r="E896" s="201"/>
      <c r="F896" s="90"/>
      <c r="G896" s="90"/>
      <c r="H896" s="91"/>
      <c r="I896" s="91"/>
      <c r="J896" s="91"/>
      <c r="K896" s="91"/>
      <c r="L896" s="95"/>
    </row>
    <row r="897" spans="1:12" ht="12.75">
      <c r="A897" s="94"/>
      <c r="B897" s="33" t="s">
        <v>29</v>
      </c>
      <c r="C897" s="207" t="s">
        <v>104</v>
      </c>
      <c r="D897" s="207"/>
      <c r="E897" s="207"/>
      <c r="F897" s="90"/>
      <c r="G897" s="8"/>
      <c r="H897" s="92"/>
      <c r="I897" s="92"/>
      <c r="J897" s="92"/>
      <c r="K897" s="92"/>
      <c r="L897" s="96"/>
    </row>
    <row r="898" spans="1:12" ht="25.5">
      <c r="A898" s="114" t="s">
        <v>172</v>
      </c>
      <c r="B898" s="34" t="s">
        <v>22</v>
      </c>
      <c r="C898" s="208" t="s">
        <v>360</v>
      </c>
      <c r="D898" s="208"/>
      <c r="E898" s="208"/>
      <c r="F898" s="90"/>
      <c r="G898" s="90" t="s">
        <v>23</v>
      </c>
      <c r="H898" s="60">
        <v>1</v>
      </c>
      <c r="I898" s="60">
        <v>1</v>
      </c>
      <c r="J898" s="60">
        <v>1</v>
      </c>
      <c r="K898" s="60">
        <v>1</v>
      </c>
      <c r="L898" s="56">
        <f>SUM(H898:K898)</f>
        <v>4</v>
      </c>
    </row>
    <row r="899" spans="1:12" ht="12.75">
      <c r="A899" s="94"/>
      <c r="B899" s="33" t="s">
        <v>25</v>
      </c>
      <c r="C899" s="201" t="s">
        <v>39</v>
      </c>
      <c r="D899" s="201"/>
      <c r="E899" s="201"/>
      <c r="F899" s="90"/>
      <c r="G899" s="90" t="s">
        <v>24</v>
      </c>
      <c r="H899" s="113">
        <v>23000</v>
      </c>
      <c r="I899" s="92">
        <v>24000</v>
      </c>
      <c r="J899" s="113">
        <v>25000</v>
      </c>
      <c r="K899" s="113">
        <v>26000</v>
      </c>
      <c r="L899" s="95">
        <f>SUM(H899:K899)</f>
        <v>98000</v>
      </c>
    </row>
    <row r="900" spans="1:12" ht="12.75">
      <c r="A900" s="94"/>
      <c r="B900" s="34" t="s">
        <v>28</v>
      </c>
      <c r="C900" s="201" t="s">
        <v>100</v>
      </c>
      <c r="D900" s="201"/>
      <c r="E900" s="201"/>
      <c r="F900" s="90"/>
      <c r="G900" s="90"/>
      <c r="H900" s="92"/>
      <c r="I900" s="92"/>
      <c r="J900" s="92"/>
      <c r="K900" s="92"/>
      <c r="L900" s="96"/>
    </row>
    <row r="901" spans="1:12" ht="12.75">
      <c r="A901" s="94"/>
      <c r="B901" s="33" t="s">
        <v>29</v>
      </c>
      <c r="C901" s="207" t="s">
        <v>104</v>
      </c>
      <c r="D901" s="207"/>
      <c r="E901" s="207"/>
      <c r="F901" s="90"/>
      <c r="G901" s="8"/>
      <c r="H901" s="92"/>
      <c r="I901" s="92"/>
      <c r="J901" s="92"/>
      <c r="K901" s="92"/>
      <c r="L901" s="96"/>
    </row>
    <row r="902" spans="1:12" ht="25.5">
      <c r="A902" s="93" t="s">
        <v>172</v>
      </c>
      <c r="B902" s="34" t="s">
        <v>22</v>
      </c>
      <c r="C902" s="208" t="s">
        <v>361</v>
      </c>
      <c r="D902" s="208"/>
      <c r="E902" s="208"/>
      <c r="F902" s="90"/>
      <c r="G902" s="90" t="s">
        <v>23</v>
      </c>
      <c r="H902" s="60">
        <v>1</v>
      </c>
      <c r="I902" s="60">
        <v>1</v>
      </c>
      <c r="J902" s="60">
        <v>1</v>
      </c>
      <c r="K902" s="60">
        <v>1</v>
      </c>
      <c r="L902" s="56">
        <f>SUM(H902:K902)</f>
        <v>4</v>
      </c>
    </row>
    <row r="903" spans="1:12" ht="12.75">
      <c r="A903" s="94"/>
      <c r="B903" s="33" t="s">
        <v>25</v>
      </c>
      <c r="C903" s="201" t="s">
        <v>39</v>
      </c>
      <c r="D903" s="201"/>
      <c r="E903" s="201"/>
      <c r="F903" s="90"/>
      <c r="G903" s="90" t="s">
        <v>24</v>
      </c>
      <c r="H903" s="91">
        <v>23000</v>
      </c>
      <c r="I903" s="91">
        <v>24000</v>
      </c>
      <c r="J903" s="91">
        <v>25000</v>
      </c>
      <c r="K903" s="91">
        <v>26000</v>
      </c>
      <c r="L903" s="95">
        <f>SUM(H903:K903)</f>
        <v>98000</v>
      </c>
    </row>
    <row r="904" spans="1:12" ht="12.75">
      <c r="A904" s="94"/>
      <c r="B904" s="34" t="s">
        <v>28</v>
      </c>
      <c r="C904" s="201" t="s">
        <v>100</v>
      </c>
      <c r="D904" s="201"/>
      <c r="E904" s="201"/>
      <c r="F904" s="90"/>
      <c r="G904" s="90"/>
      <c r="H904" s="91"/>
      <c r="I904" s="91"/>
      <c r="J904" s="91"/>
      <c r="K904" s="91"/>
      <c r="L904" s="95"/>
    </row>
    <row r="905" spans="1:12" ht="12.75">
      <c r="A905" s="94"/>
      <c r="B905" s="33" t="s">
        <v>29</v>
      </c>
      <c r="C905" s="207" t="s">
        <v>104</v>
      </c>
      <c r="D905" s="207"/>
      <c r="E905" s="207"/>
      <c r="F905" s="90"/>
      <c r="G905" s="8"/>
      <c r="H905" s="92"/>
      <c r="I905" s="92"/>
      <c r="J905" s="92"/>
      <c r="K905" s="92"/>
      <c r="L905" s="96"/>
    </row>
    <row r="906" spans="1:12" ht="25.5">
      <c r="A906" s="93" t="s">
        <v>172</v>
      </c>
      <c r="B906" s="34" t="s">
        <v>22</v>
      </c>
      <c r="C906" s="208" t="s">
        <v>354</v>
      </c>
      <c r="D906" s="208"/>
      <c r="E906" s="208"/>
      <c r="F906" s="90"/>
      <c r="G906" s="90" t="s">
        <v>23</v>
      </c>
      <c r="H906" s="60">
        <v>1</v>
      </c>
      <c r="I906" s="60">
        <v>1</v>
      </c>
      <c r="J906" s="60">
        <v>1</v>
      </c>
      <c r="K906" s="60">
        <v>1</v>
      </c>
      <c r="L906" s="56">
        <f>SUM(H906:K906)</f>
        <v>4</v>
      </c>
    </row>
    <row r="907" spans="1:12" ht="12.75">
      <c r="A907" s="94"/>
      <c r="B907" s="33" t="s">
        <v>25</v>
      </c>
      <c r="C907" s="201" t="s">
        <v>39</v>
      </c>
      <c r="D907" s="201"/>
      <c r="E907" s="201"/>
      <c r="F907" s="90"/>
      <c r="G907" s="90" t="s">
        <v>24</v>
      </c>
      <c r="H907" s="113">
        <v>600000</v>
      </c>
      <c r="I907" s="92">
        <v>620000</v>
      </c>
      <c r="J907" s="92">
        <v>650000</v>
      </c>
      <c r="K907" s="92">
        <v>680000</v>
      </c>
      <c r="L907" s="95">
        <f>SUM(H907:K907)</f>
        <v>2550000</v>
      </c>
    </row>
    <row r="908" spans="1:12" ht="12.75">
      <c r="A908" s="94"/>
      <c r="B908" s="34" t="s">
        <v>28</v>
      </c>
      <c r="C908" s="201" t="s">
        <v>100</v>
      </c>
      <c r="D908" s="201"/>
      <c r="E908" s="201"/>
      <c r="F908" s="90"/>
      <c r="G908" s="90"/>
      <c r="H908" s="92"/>
      <c r="I908" s="92"/>
      <c r="J908" s="92"/>
      <c r="K908" s="92"/>
      <c r="L908" s="96"/>
    </row>
    <row r="909" spans="1:12" ht="12.75">
      <c r="A909" s="94"/>
      <c r="B909" s="33" t="s">
        <v>29</v>
      </c>
      <c r="C909" s="207" t="s">
        <v>104</v>
      </c>
      <c r="D909" s="207"/>
      <c r="E909" s="207"/>
      <c r="F909" s="90"/>
      <c r="G909" s="8"/>
      <c r="H909" s="92"/>
      <c r="I909" s="92"/>
      <c r="J909" s="92"/>
      <c r="K909" s="92"/>
      <c r="L909" s="96"/>
    </row>
    <row r="910" spans="1:12" ht="25.5">
      <c r="A910" s="93" t="s">
        <v>172</v>
      </c>
      <c r="B910" s="34" t="s">
        <v>22</v>
      </c>
      <c r="C910" s="208" t="s">
        <v>355</v>
      </c>
      <c r="D910" s="208"/>
      <c r="E910" s="208"/>
      <c r="F910" s="90"/>
      <c r="G910" s="90" t="s">
        <v>23</v>
      </c>
      <c r="H910" s="60">
        <v>1</v>
      </c>
      <c r="I910" s="60">
        <v>1</v>
      </c>
      <c r="J910" s="60">
        <v>1</v>
      </c>
      <c r="K910" s="60">
        <v>1</v>
      </c>
      <c r="L910" s="56">
        <f>SUM(H910:K910)</f>
        <v>4</v>
      </c>
    </row>
    <row r="911" spans="1:12" ht="12.75">
      <c r="A911" s="94"/>
      <c r="B911" s="33" t="s">
        <v>25</v>
      </c>
      <c r="C911" s="201" t="s">
        <v>39</v>
      </c>
      <c r="D911" s="201"/>
      <c r="E911" s="201"/>
      <c r="F911" s="90"/>
      <c r="G911" s="90" t="s">
        <v>24</v>
      </c>
      <c r="H911" s="91">
        <v>30000</v>
      </c>
      <c r="I911" s="91">
        <v>32000</v>
      </c>
      <c r="J911" s="91">
        <v>35000</v>
      </c>
      <c r="K911" s="91">
        <v>38000</v>
      </c>
      <c r="L911" s="95">
        <f>SUM(H911:K911)</f>
        <v>135000</v>
      </c>
    </row>
    <row r="912" spans="1:12" ht="12.75">
      <c r="A912" s="94"/>
      <c r="B912" s="34" t="s">
        <v>28</v>
      </c>
      <c r="C912" s="201" t="s">
        <v>100</v>
      </c>
      <c r="D912" s="201"/>
      <c r="E912" s="201"/>
      <c r="F912" s="90"/>
      <c r="G912" s="90"/>
      <c r="H912" s="91"/>
      <c r="I912" s="91"/>
      <c r="J912" s="91"/>
      <c r="K912" s="91"/>
      <c r="L912" s="95"/>
    </row>
    <row r="913" spans="1:12" ht="13.5" thickBot="1">
      <c r="A913" s="97"/>
      <c r="B913" s="16" t="s">
        <v>29</v>
      </c>
      <c r="C913" s="202" t="s">
        <v>104</v>
      </c>
      <c r="D913" s="202"/>
      <c r="E913" s="202"/>
      <c r="F913" s="98"/>
      <c r="G913" s="99"/>
      <c r="H913" s="115"/>
      <c r="I913" s="100"/>
      <c r="J913" s="100"/>
      <c r="K913" s="100"/>
      <c r="L913" s="116"/>
    </row>
    <row r="914" spans="1:12" ht="13.5" thickBot="1">
      <c r="A914" s="203" t="s">
        <v>26</v>
      </c>
      <c r="B914" s="204"/>
      <c r="C914" s="204"/>
      <c r="D914" s="204"/>
      <c r="E914" s="204"/>
      <c r="F914" s="205"/>
      <c r="G914" s="205"/>
      <c r="H914" s="205"/>
      <c r="I914" s="205"/>
      <c r="J914" s="205"/>
      <c r="K914" s="205"/>
      <c r="L914" s="206"/>
    </row>
    <row r="915" spans="1:12" ht="12.75">
      <c r="A915" s="29"/>
      <c r="B915" s="29"/>
      <c r="C915" s="29"/>
      <c r="D915" s="29"/>
      <c r="E915" s="29"/>
      <c r="F915" s="30"/>
      <c r="H915" s="30"/>
      <c r="I915" s="30"/>
      <c r="J915" s="30"/>
      <c r="K915" s="30"/>
      <c r="L915" s="30"/>
    </row>
    <row r="916" spans="1:12" ht="12.75">
      <c r="A916" s="29"/>
      <c r="B916" s="29"/>
      <c r="C916" s="29"/>
      <c r="D916" s="29"/>
      <c r="E916" s="29"/>
      <c r="F916" s="30"/>
      <c r="G916" s="30"/>
      <c r="H916" s="30"/>
      <c r="I916" s="30"/>
      <c r="J916" s="30"/>
      <c r="K916" s="30"/>
      <c r="L916" s="30"/>
    </row>
    <row r="917" spans="1:12" ht="12.75">
      <c r="A917" s="29"/>
      <c r="B917" s="29"/>
      <c r="C917" s="29"/>
      <c r="D917" s="29"/>
      <c r="E917" s="29"/>
      <c r="F917" s="30"/>
      <c r="G917" s="30"/>
      <c r="H917" s="30"/>
      <c r="I917" s="30"/>
      <c r="J917" s="30"/>
      <c r="K917" s="30"/>
      <c r="L917" s="30"/>
    </row>
    <row r="918" spans="1:12" ht="12.75">
      <c r="A918" s="29"/>
      <c r="B918" s="29"/>
      <c r="C918" s="29"/>
      <c r="D918" s="29"/>
      <c r="E918" s="29"/>
      <c r="F918" s="30"/>
      <c r="G918" s="89">
        <v>21</v>
      </c>
      <c r="H918" s="30"/>
      <c r="I918" s="30"/>
      <c r="J918" s="30"/>
      <c r="K918" s="30"/>
      <c r="L918" s="30"/>
    </row>
    <row r="919" spans="1:12" ht="12.75">
      <c r="A919" s="29"/>
      <c r="B919" s="29"/>
      <c r="C919" s="29"/>
      <c r="D919" s="29"/>
      <c r="E919" s="29"/>
      <c r="F919" s="30"/>
      <c r="G919" s="30"/>
      <c r="H919" s="30"/>
      <c r="I919" s="30"/>
      <c r="J919" s="30"/>
      <c r="K919" s="30"/>
      <c r="L919" s="30"/>
    </row>
    <row r="920" spans="1:12" ht="13.5" thickBot="1">
      <c r="A920" s="29"/>
      <c r="B920" s="29"/>
      <c r="C920" s="29"/>
      <c r="D920" s="29"/>
      <c r="E920" s="29"/>
      <c r="F920" s="30"/>
      <c r="G920" s="30"/>
      <c r="H920" s="30"/>
      <c r="I920" s="30"/>
      <c r="J920" s="30"/>
      <c r="K920" s="30"/>
      <c r="L920" s="30"/>
    </row>
    <row r="921" spans="1:12" ht="12.75">
      <c r="A921" s="213" t="s">
        <v>18</v>
      </c>
      <c r="B921" s="215" t="s">
        <v>27</v>
      </c>
      <c r="C921" s="215"/>
      <c r="D921" s="215"/>
      <c r="E921" s="215"/>
      <c r="F921" s="215" t="s">
        <v>19</v>
      </c>
      <c r="G921" s="218" t="s">
        <v>20</v>
      </c>
      <c r="H921" s="209">
        <v>2018</v>
      </c>
      <c r="I921" s="209">
        <v>2019</v>
      </c>
      <c r="J921" s="209">
        <v>2020</v>
      </c>
      <c r="K921" s="209">
        <v>2021</v>
      </c>
      <c r="L921" s="211" t="s">
        <v>21</v>
      </c>
    </row>
    <row r="922" spans="1:12" ht="12.75">
      <c r="A922" s="214"/>
      <c r="B922" s="216"/>
      <c r="C922" s="216"/>
      <c r="D922" s="216"/>
      <c r="E922" s="216"/>
      <c r="F922" s="217"/>
      <c r="G922" s="219"/>
      <c r="H922" s="220"/>
      <c r="I922" s="210"/>
      <c r="J922" s="210"/>
      <c r="K922" s="210"/>
      <c r="L922" s="212"/>
    </row>
    <row r="923" spans="1:12" ht="25.5">
      <c r="A923" s="93" t="s">
        <v>172</v>
      </c>
      <c r="B923" s="34" t="s">
        <v>22</v>
      </c>
      <c r="C923" s="208" t="s">
        <v>362</v>
      </c>
      <c r="D923" s="208"/>
      <c r="E923" s="208"/>
      <c r="F923" s="90"/>
      <c r="G923" s="90" t="s">
        <v>23</v>
      </c>
      <c r="H923" s="60">
        <v>1</v>
      </c>
      <c r="I923" s="60">
        <v>1</v>
      </c>
      <c r="J923" s="60">
        <v>1</v>
      </c>
      <c r="K923" s="60">
        <v>1</v>
      </c>
      <c r="L923" s="56">
        <f>SUM(H923:K923)</f>
        <v>4</v>
      </c>
    </row>
    <row r="924" spans="1:12" ht="12.75">
      <c r="A924" s="94"/>
      <c r="B924" s="33" t="s">
        <v>25</v>
      </c>
      <c r="C924" s="201" t="s">
        <v>39</v>
      </c>
      <c r="D924" s="201"/>
      <c r="E924" s="201"/>
      <c r="F924" s="90"/>
      <c r="G924" s="90" t="s">
        <v>24</v>
      </c>
      <c r="H924" s="91">
        <v>105000</v>
      </c>
      <c r="I924" s="91">
        <v>110000</v>
      </c>
      <c r="J924" s="91">
        <v>115000</v>
      </c>
      <c r="K924" s="91">
        <v>120000</v>
      </c>
      <c r="L924" s="95">
        <f>SUM(H924:K924)</f>
        <v>450000</v>
      </c>
    </row>
    <row r="925" spans="1:12" ht="12.75">
      <c r="A925" s="94"/>
      <c r="B925" s="34" t="s">
        <v>28</v>
      </c>
      <c r="C925" s="201" t="s">
        <v>100</v>
      </c>
      <c r="D925" s="201"/>
      <c r="E925" s="201"/>
      <c r="F925" s="90"/>
      <c r="G925" s="90"/>
      <c r="H925" s="91"/>
      <c r="I925" s="91"/>
      <c r="J925" s="91"/>
      <c r="K925" s="91"/>
      <c r="L925" s="95"/>
    </row>
    <row r="926" spans="1:12" ht="12.75">
      <c r="A926" s="94"/>
      <c r="B926" s="33" t="s">
        <v>29</v>
      </c>
      <c r="C926" s="207" t="s">
        <v>104</v>
      </c>
      <c r="D926" s="207"/>
      <c r="E926" s="207"/>
      <c r="F926" s="90"/>
      <c r="G926" s="8"/>
      <c r="H926" s="92"/>
      <c r="I926" s="92"/>
      <c r="J926" s="92"/>
      <c r="K926" s="92"/>
      <c r="L926" s="96"/>
    </row>
    <row r="927" spans="1:12" ht="25.5">
      <c r="A927" s="93" t="s">
        <v>172</v>
      </c>
      <c r="B927" s="34" t="s">
        <v>22</v>
      </c>
      <c r="C927" s="208" t="s">
        <v>363</v>
      </c>
      <c r="D927" s="208"/>
      <c r="E927" s="208"/>
      <c r="F927" s="90"/>
      <c r="G927" s="90" t="s">
        <v>23</v>
      </c>
      <c r="H927" s="60"/>
      <c r="I927" s="60">
        <v>1</v>
      </c>
      <c r="J927" s="60">
        <v>1</v>
      </c>
      <c r="K927" s="60">
        <v>1</v>
      </c>
      <c r="L927" s="56">
        <f>SUM(H927:K927)</f>
        <v>3</v>
      </c>
    </row>
    <row r="928" spans="1:12" ht="12.75">
      <c r="A928" s="94"/>
      <c r="B928" s="33" t="s">
        <v>25</v>
      </c>
      <c r="C928" s="201" t="s">
        <v>39</v>
      </c>
      <c r="D928" s="201"/>
      <c r="E928" s="201"/>
      <c r="F928" s="90"/>
      <c r="G928" s="90" t="s">
        <v>24</v>
      </c>
      <c r="H928" s="91">
        <v>14000</v>
      </c>
      <c r="I928" s="91">
        <v>15000</v>
      </c>
      <c r="J928" s="91">
        <v>16000</v>
      </c>
      <c r="K928" s="91">
        <v>17000</v>
      </c>
      <c r="L928" s="95">
        <f>SUM(H928:K928)</f>
        <v>62000</v>
      </c>
    </row>
    <row r="929" spans="1:12" ht="12.75">
      <c r="A929" s="94"/>
      <c r="B929" s="34" t="s">
        <v>28</v>
      </c>
      <c r="C929" s="201" t="s">
        <v>100</v>
      </c>
      <c r="D929" s="201"/>
      <c r="E929" s="201"/>
      <c r="F929" s="90"/>
      <c r="G929" s="90"/>
      <c r="H929" s="91"/>
      <c r="I929" s="91"/>
      <c r="J929" s="91"/>
      <c r="K929" s="91"/>
      <c r="L929" s="95"/>
    </row>
    <row r="930" spans="1:12" ht="12.75">
      <c r="A930" s="94"/>
      <c r="B930" s="33" t="s">
        <v>29</v>
      </c>
      <c r="C930" s="207" t="s">
        <v>104</v>
      </c>
      <c r="D930" s="207"/>
      <c r="E930" s="207"/>
      <c r="F930" s="90"/>
      <c r="G930" s="8"/>
      <c r="H930" s="92"/>
      <c r="I930" s="92"/>
      <c r="J930" s="92"/>
      <c r="K930" s="92"/>
      <c r="L930" s="96"/>
    </row>
    <row r="931" spans="1:12" ht="25.5">
      <c r="A931" s="93" t="s">
        <v>172</v>
      </c>
      <c r="B931" s="34" t="s">
        <v>22</v>
      </c>
      <c r="C931" s="208" t="s">
        <v>364</v>
      </c>
      <c r="D931" s="208"/>
      <c r="E931" s="208"/>
      <c r="F931" s="90"/>
      <c r="G931" s="90" t="s">
        <v>23</v>
      </c>
      <c r="H931" s="60">
        <v>1</v>
      </c>
      <c r="I931" s="60">
        <v>1</v>
      </c>
      <c r="J931" s="60">
        <v>1</v>
      </c>
      <c r="K931" s="60">
        <v>1</v>
      </c>
      <c r="L931" s="56">
        <f>SUM(H931:K931)</f>
        <v>4</v>
      </c>
    </row>
    <row r="932" spans="1:12" ht="12.75">
      <c r="A932" s="94"/>
      <c r="B932" s="33" t="s">
        <v>25</v>
      </c>
      <c r="C932" s="201" t="s">
        <v>39</v>
      </c>
      <c r="D932" s="201"/>
      <c r="E932" s="201"/>
      <c r="F932" s="90"/>
      <c r="G932" s="90" t="s">
        <v>24</v>
      </c>
      <c r="H932" s="91">
        <v>12000</v>
      </c>
      <c r="I932" s="91">
        <v>13000</v>
      </c>
      <c r="J932" s="91">
        <v>14000</v>
      </c>
      <c r="K932" s="91">
        <v>15000</v>
      </c>
      <c r="L932" s="95">
        <f>SUM(H932:K932)</f>
        <v>54000</v>
      </c>
    </row>
    <row r="933" spans="1:12" ht="12.75">
      <c r="A933" s="94"/>
      <c r="B933" s="34" t="s">
        <v>28</v>
      </c>
      <c r="C933" s="201" t="s">
        <v>100</v>
      </c>
      <c r="D933" s="201"/>
      <c r="E933" s="201"/>
      <c r="F933" s="90"/>
      <c r="G933" s="90"/>
      <c r="H933" s="91"/>
      <c r="I933" s="91"/>
      <c r="J933" s="91"/>
      <c r="K933" s="91"/>
      <c r="L933" s="95"/>
    </row>
    <row r="934" spans="1:12" ht="12.75">
      <c r="A934" s="94"/>
      <c r="B934" s="33" t="s">
        <v>29</v>
      </c>
      <c r="C934" s="207" t="s">
        <v>104</v>
      </c>
      <c r="D934" s="207"/>
      <c r="E934" s="207"/>
      <c r="F934" s="90"/>
      <c r="G934" s="8"/>
      <c r="H934" s="92"/>
      <c r="I934" s="92"/>
      <c r="J934" s="92"/>
      <c r="K934" s="92"/>
      <c r="L934" s="96"/>
    </row>
    <row r="935" spans="1:12" ht="25.5">
      <c r="A935" s="93" t="s">
        <v>172</v>
      </c>
      <c r="B935" s="34" t="s">
        <v>22</v>
      </c>
      <c r="C935" s="208" t="s">
        <v>365</v>
      </c>
      <c r="D935" s="208"/>
      <c r="E935" s="208"/>
      <c r="F935" s="90"/>
      <c r="G935" s="90" t="s">
        <v>23</v>
      </c>
      <c r="H935" s="60">
        <v>1</v>
      </c>
      <c r="I935" s="60">
        <v>1</v>
      </c>
      <c r="J935" s="60">
        <v>1</v>
      </c>
      <c r="K935" s="60">
        <v>1</v>
      </c>
      <c r="L935" s="56">
        <f>SUM(H935:K935)</f>
        <v>4</v>
      </c>
    </row>
    <row r="936" spans="1:12" ht="12.75">
      <c r="A936" s="94"/>
      <c r="B936" s="33" t="s">
        <v>25</v>
      </c>
      <c r="C936" s="201" t="s">
        <v>39</v>
      </c>
      <c r="D936" s="201"/>
      <c r="E936" s="201"/>
      <c r="F936" s="90"/>
      <c r="G936" s="90" t="s">
        <v>24</v>
      </c>
      <c r="H936" s="91">
        <v>120000</v>
      </c>
      <c r="I936" s="91">
        <v>130000</v>
      </c>
      <c r="J936" s="91">
        <v>145000</v>
      </c>
      <c r="K936" s="91">
        <v>160000</v>
      </c>
      <c r="L936" s="95">
        <f>SUM(H936:K936)</f>
        <v>555000</v>
      </c>
    </row>
    <row r="937" spans="1:12" ht="12.75">
      <c r="A937" s="94"/>
      <c r="B937" s="34" t="s">
        <v>28</v>
      </c>
      <c r="C937" s="201" t="s">
        <v>100</v>
      </c>
      <c r="D937" s="201"/>
      <c r="E937" s="201"/>
      <c r="F937" s="90"/>
      <c r="G937" s="90"/>
      <c r="H937" s="91"/>
      <c r="I937" s="91"/>
      <c r="J937" s="91"/>
      <c r="K937" s="91"/>
      <c r="L937" s="95"/>
    </row>
    <row r="938" spans="1:12" ht="12.75">
      <c r="A938" s="94"/>
      <c r="B938" s="33" t="s">
        <v>29</v>
      </c>
      <c r="C938" s="207" t="s">
        <v>104</v>
      </c>
      <c r="D938" s="207"/>
      <c r="E938" s="207"/>
      <c r="F938" s="90"/>
      <c r="G938" s="8"/>
      <c r="H938" s="92"/>
      <c r="I938" s="92"/>
      <c r="J938" s="92"/>
      <c r="K938" s="92"/>
      <c r="L938" s="96"/>
    </row>
    <row r="939" spans="1:12" ht="25.5">
      <c r="A939" s="93" t="s">
        <v>172</v>
      </c>
      <c r="B939" s="34" t="s">
        <v>22</v>
      </c>
      <c r="C939" s="208" t="s">
        <v>366</v>
      </c>
      <c r="D939" s="208"/>
      <c r="E939" s="208"/>
      <c r="F939" s="90"/>
      <c r="G939" s="90" t="s">
        <v>23</v>
      </c>
      <c r="H939" s="60">
        <v>1</v>
      </c>
      <c r="I939" s="60">
        <v>1</v>
      </c>
      <c r="J939" s="60">
        <v>1</v>
      </c>
      <c r="K939" s="60">
        <v>1</v>
      </c>
      <c r="L939" s="56">
        <f>SUM(H939:K939)</f>
        <v>4</v>
      </c>
    </row>
    <row r="940" spans="1:12" ht="12.75">
      <c r="A940" s="94"/>
      <c r="B940" s="33" t="s">
        <v>25</v>
      </c>
      <c r="C940" s="201" t="s">
        <v>39</v>
      </c>
      <c r="D940" s="201"/>
      <c r="E940" s="201"/>
      <c r="F940" s="90"/>
      <c r="G940" s="90" t="s">
        <v>24</v>
      </c>
      <c r="H940" s="91">
        <v>108000</v>
      </c>
      <c r="I940" s="91">
        <v>111000</v>
      </c>
      <c r="J940" s="91">
        <v>114000</v>
      </c>
      <c r="K940" s="91">
        <v>118000</v>
      </c>
      <c r="L940" s="95">
        <f>SUM(H940:K940)</f>
        <v>451000</v>
      </c>
    </row>
    <row r="941" spans="1:12" ht="12.75">
      <c r="A941" s="94"/>
      <c r="B941" s="34" t="s">
        <v>28</v>
      </c>
      <c r="C941" s="201" t="s">
        <v>100</v>
      </c>
      <c r="D941" s="201"/>
      <c r="E941" s="201"/>
      <c r="F941" s="90"/>
      <c r="G941" s="90"/>
      <c r="H941" s="91"/>
      <c r="I941" s="91"/>
      <c r="J941" s="91"/>
      <c r="K941" s="91"/>
      <c r="L941" s="95"/>
    </row>
    <row r="942" spans="1:12" ht="12.75">
      <c r="A942" s="94"/>
      <c r="B942" s="33" t="s">
        <v>29</v>
      </c>
      <c r="C942" s="207" t="s">
        <v>104</v>
      </c>
      <c r="D942" s="207"/>
      <c r="E942" s="207"/>
      <c r="F942" s="90"/>
      <c r="G942" s="8"/>
      <c r="H942" s="92"/>
      <c r="I942" s="92"/>
      <c r="J942" s="92"/>
      <c r="K942" s="92"/>
      <c r="L942" s="96"/>
    </row>
    <row r="943" spans="1:12" ht="25.5">
      <c r="A943" s="114" t="s">
        <v>172</v>
      </c>
      <c r="B943" s="34" t="s">
        <v>22</v>
      </c>
      <c r="C943" s="208" t="s">
        <v>367</v>
      </c>
      <c r="D943" s="208"/>
      <c r="E943" s="208"/>
      <c r="F943" s="90"/>
      <c r="G943" s="90" t="s">
        <v>23</v>
      </c>
      <c r="H943" s="60">
        <v>1</v>
      </c>
      <c r="I943" s="60">
        <v>1</v>
      </c>
      <c r="J943" s="60">
        <v>1</v>
      </c>
      <c r="K943" s="60">
        <v>1</v>
      </c>
      <c r="L943" s="56">
        <f>SUM(H943:K943)</f>
        <v>4</v>
      </c>
    </row>
    <row r="944" spans="1:12" ht="12.75">
      <c r="A944" s="94"/>
      <c r="B944" s="33" t="s">
        <v>25</v>
      </c>
      <c r="C944" s="201" t="s">
        <v>39</v>
      </c>
      <c r="D944" s="201"/>
      <c r="E944" s="201"/>
      <c r="F944" s="90"/>
      <c r="G944" s="90" t="s">
        <v>24</v>
      </c>
      <c r="H944" s="113">
        <v>90000</v>
      </c>
      <c r="I944" s="113">
        <v>92000</v>
      </c>
      <c r="J944" s="113">
        <v>95000</v>
      </c>
      <c r="K944" s="92">
        <v>100000</v>
      </c>
      <c r="L944" s="95">
        <f>SUM(H944:K944)</f>
        <v>377000</v>
      </c>
    </row>
    <row r="945" spans="1:12" ht="12.75">
      <c r="A945" s="94"/>
      <c r="B945" s="34" t="s">
        <v>28</v>
      </c>
      <c r="C945" s="201" t="s">
        <v>100</v>
      </c>
      <c r="D945" s="201"/>
      <c r="E945" s="201"/>
      <c r="F945" s="90"/>
      <c r="G945" s="8"/>
      <c r="H945" s="92"/>
      <c r="I945" s="92"/>
      <c r="J945" s="92"/>
      <c r="K945" s="92"/>
      <c r="L945" s="96"/>
    </row>
    <row r="946" spans="1:12" ht="12.75">
      <c r="A946" s="94"/>
      <c r="B946" s="33" t="s">
        <v>29</v>
      </c>
      <c r="C946" s="207" t="s">
        <v>104</v>
      </c>
      <c r="D946" s="207"/>
      <c r="E946" s="207"/>
      <c r="F946" s="90"/>
      <c r="G946" s="8"/>
      <c r="H946" s="92"/>
      <c r="I946" s="92"/>
      <c r="J946" s="92"/>
      <c r="K946" s="92"/>
      <c r="L946" s="96"/>
    </row>
    <row r="947" spans="1:12" ht="25.5">
      <c r="A947" s="114" t="s">
        <v>172</v>
      </c>
      <c r="B947" s="34" t="s">
        <v>22</v>
      </c>
      <c r="C947" s="208" t="s">
        <v>382</v>
      </c>
      <c r="D947" s="208"/>
      <c r="E947" s="208"/>
      <c r="F947" s="90"/>
      <c r="G947" s="90" t="s">
        <v>23</v>
      </c>
      <c r="H947" s="60">
        <v>1</v>
      </c>
      <c r="I947" s="60">
        <v>1</v>
      </c>
      <c r="J947" s="60">
        <v>1</v>
      </c>
      <c r="K947" s="60">
        <v>1</v>
      </c>
      <c r="L947" s="56">
        <f>SUM(H947:K947)</f>
        <v>4</v>
      </c>
    </row>
    <row r="948" spans="1:12" ht="12.75">
      <c r="A948" s="94"/>
      <c r="B948" s="33" t="s">
        <v>25</v>
      </c>
      <c r="C948" s="201" t="s">
        <v>39</v>
      </c>
      <c r="D948" s="201"/>
      <c r="E948" s="201"/>
      <c r="F948" s="90"/>
      <c r="G948" s="90" t="s">
        <v>24</v>
      </c>
      <c r="H948" s="113">
        <v>36000</v>
      </c>
      <c r="I948" s="113">
        <v>37000</v>
      </c>
      <c r="J948" s="113">
        <v>38000</v>
      </c>
      <c r="K948" s="113">
        <v>39000</v>
      </c>
      <c r="L948" s="95">
        <f>SUM(H948:K948)</f>
        <v>150000</v>
      </c>
    </row>
    <row r="949" spans="1:12" ht="12.75">
      <c r="A949" s="94"/>
      <c r="B949" s="34" t="s">
        <v>28</v>
      </c>
      <c r="C949" s="201" t="s">
        <v>100</v>
      </c>
      <c r="D949" s="201"/>
      <c r="E949" s="201"/>
      <c r="F949" s="90"/>
      <c r="G949" s="8"/>
      <c r="H949" s="92"/>
      <c r="I949" s="92"/>
      <c r="J949" s="92"/>
      <c r="K949" s="92"/>
      <c r="L949" s="96"/>
    </row>
    <row r="950" spans="1:12" ht="12.75">
      <c r="A950" s="94"/>
      <c r="B950" s="33" t="s">
        <v>29</v>
      </c>
      <c r="C950" s="207" t="s">
        <v>104</v>
      </c>
      <c r="D950" s="207"/>
      <c r="E950" s="207"/>
      <c r="F950" s="90"/>
      <c r="G950" s="8"/>
      <c r="H950" s="92"/>
      <c r="I950" s="92"/>
      <c r="J950" s="92"/>
      <c r="K950" s="92"/>
      <c r="L950" s="96"/>
    </row>
    <row r="951" spans="1:12" ht="25.5">
      <c r="A951" s="93" t="s">
        <v>172</v>
      </c>
      <c r="B951" s="34" t="s">
        <v>22</v>
      </c>
      <c r="C951" s="208" t="s">
        <v>383</v>
      </c>
      <c r="D951" s="208"/>
      <c r="E951" s="208"/>
      <c r="F951" s="90"/>
      <c r="G951" s="90" t="s">
        <v>23</v>
      </c>
      <c r="H951" s="60">
        <v>1</v>
      </c>
      <c r="I951" s="60">
        <v>1</v>
      </c>
      <c r="J951" s="60">
        <v>1</v>
      </c>
      <c r="K951" s="60">
        <v>1</v>
      </c>
      <c r="L951" s="56">
        <f>SUM(H951:K951)</f>
        <v>4</v>
      </c>
    </row>
    <row r="952" spans="1:12" ht="12.75">
      <c r="A952" s="94"/>
      <c r="B952" s="33" t="s">
        <v>25</v>
      </c>
      <c r="C952" s="201" t="s">
        <v>39</v>
      </c>
      <c r="D952" s="201"/>
      <c r="E952" s="201"/>
      <c r="F952" s="90"/>
      <c r="G952" s="90" t="s">
        <v>24</v>
      </c>
      <c r="H952" s="91">
        <v>36000</v>
      </c>
      <c r="I952" s="91">
        <v>37000</v>
      </c>
      <c r="J952" s="91">
        <v>38000</v>
      </c>
      <c r="K952" s="91">
        <v>40000</v>
      </c>
      <c r="L952" s="95">
        <f>SUM(H952:K952)</f>
        <v>151000</v>
      </c>
    </row>
    <row r="953" spans="1:12" ht="12.75">
      <c r="A953" s="94"/>
      <c r="B953" s="34" t="s">
        <v>28</v>
      </c>
      <c r="C953" s="201" t="s">
        <v>100</v>
      </c>
      <c r="D953" s="201"/>
      <c r="E953" s="201"/>
      <c r="F953" s="90"/>
      <c r="G953" s="90"/>
      <c r="H953" s="91"/>
      <c r="I953" s="91"/>
      <c r="J953" s="91"/>
      <c r="K953" s="91"/>
      <c r="L953" s="95"/>
    </row>
    <row r="954" spans="1:12" ht="13.5" thickBot="1">
      <c r="A954" s="97"/>
      <c r="B954" s="16" t="s">
        <v>29</v>
      </c>
      <c r="C954" s="202" t="s">
        <v>104</v>
      </c>
      <c r="D954" s="202"/>
      <c r="E954" s="202"/>
      <c r="F954" s="98"/>
      <c r="G954" s="99"/>
      <c r="H954" s="100"/>
      <c r="I954" s="100"/>
      <c r="J954" s="100"/>
      <c r="K954" s="100"/>
      <c r="L954" s="101"/>
    </row>
    <row r="955" spans="1:12" ht="13.5" thickBot="1">
      <c r="A955" s="203" t="s">
        <v>26</v>
      </c>
      <c r="B955" s="204"/>
      <c r="C955" s="204"/>
      <c r="D955" s="204"/>
      <c r="E955" s="204"/>
      <c r="F955" s="205"/>
      <c r="G955" s="205"/>
      <c r="H955" s="205"/>
      <c r="I955" s="205"/>
      <c r="J955" s="205"/>
      <c r="K955" s="205"/>
      <c r="L955" s="206"/>
    </row>
    <row r="958" ht="12.75">
      <c r="G958" s="74"/>
    </row>
    <row r="959" ht="12.75">
      <c r="G959" s="74"/>
    </row>
    <row r="960" ht="12.75">
      <c r="G960" s="74">
        <v>22</v>
      </c>
    </row>
    <row r="961" ht="12.75">
      <c r="G961" s="74"/>
    </row>
    <row r="963" spans="1:12" ht="12.75">
      <c r="A963" s="269" t="s">
        <v>34</v>
      </c>
      <c r="B963" s="270"/>
      <c r="C963" s="270"/>
      <c r="D963" s="270"/>
      <c r="E963" s="270"/>
      <c r="F963" s="270"/>
      <c r="G963" s="270"/>
      <c r="H963" s="270"/>
      <c r="I963" s="270"/>
      <c r="J963" s="270"/>
      <c r="K963" s="270"/>
      <c r="L963" s="270"/>
    </row>
    <row r="964" spans="1:12" ht="12.75">
      <c r="A964" s="246" t="s">
        <v>30</v>
      </c>
      <c r="B964" s="246"/>
      <c r="C964" s="246"/>
      <c r="D964" s="246"/>
      <c r="E964" s="246"/>
      <c r="F964" s="246"/>
      <c r="G964" s="246"/>
      <c r="H964" s="246"/>
      <c r="I964" s="246"/>
      <c r="J964" s="246"/>
      <c r="K964" s="246"/>
      <c r="L964" s="246"/>
    </row>
    <row r="965" spans="1:12" ht="13.5" thickBot="1">
      <c r="A965" s="271" t="s">
        <v>492</v>
      </c>
      <c r="B965" s="271"/>
      <c r="C965" s="271"/>
      <c r="D965" s="271"/>
      <c r="E965" s="271"/>
      <c r="F965" s="271"/>
      <c r="G965" s="271"/>
      <c r="H965" s="271"/>
      <c r="I965" s="271"/>
      <c r="J965" s="271"/>
      <c r="K965" s="271"/>
      <c r="L965" s="271"/>
    </row>
    <row r="966" spans="1:12" ht="13.5" thickBot="1">
      <c r="A966" s="246" t="s">
        <v>11</v>
      </c>
      <c r="B966" s="246"/>
      <c r="C966" s="280" t="s">
        <v>105</v>
      </c>
      <c r="D966" s="281"/>
      <c r="E966" s="281"/>
      <c r="F966" s="281"/>
      <c r="G966" s="281"/>
      <c r="H966" s="281"/>
      <c r="I966" s="281"/>
      <c r="J966" s="281"/>
      <c r="K966" s="281"/>
      <c r="L966" s="282"/>
    </row>
    <row r="967" spans="1:12" ht="12.75">
      <c r="A967" s="246" t="s">
        <v>12</v>
      </c>
      <c r="B967" s="246"/>
      <c r="C967" s="247" t="s">
        <v>106</v>
      </c>
      <c r="D967" s="248"/>
      <c r="E967" s="248"/>
      <c r="F967" s="248"/>
      <c r="G967" s="248"/>
      <c r="H967" s="248"/>
      <c r="I967" s="248"/>
      <c r="J967" s="248"/>
      <c r="K967" s="248"/>
      <c r="L967" s="249"/>
    </row>
    <row r="968" spans="1:12" ht="12.75">
      <c r="A968" s="23"/>
      <c r="B968" s="23"/>
      <c r="C968" s="283"/>
      <c r="D968" s="284"/>
      <c r="E968" s="284"/>
      <c r="F968" s="284"/>
      <c r="G968" s="284"/>
      <c r="H968" s="284"/>
      <c r="I968" s="284"/>
      <c r="J968" s="284"/>
      <c r="K968" s="284"/>
      <c r="L968" s="285"/>
    </row>
    <row r="969" spans="3:12" ht="13.5" thickBot="1">
      <c r="C969" s="283"/>
      <c r="D969" s="284"/>
      <c r="E969" s="284"/>
      <c r="F969" s="284"/>
      <c r="G969" s="284"/>
      <c r="H969" s="284"/>
      <c r="I969" s="284"/>
      <c r="J969" s="284"/>
      <c r="K969" s="284"/>
      <c r="L969" s="285"/>
    </row>
    <row r="970" spans="1:12" ht="12.75">
      <c r="A970" s="294" t="s">
        <v>13</v>
      </c>
      <c r="B970" s="295"/>
      <c r="C970" s="295"/>
      <c r="D970" s="295"/>
      <c r="E970" s="296" t="s">
        <v>14</v>
      </c>
      <c r="F970" s="296"/>
      <c r="G970" s="296"/>
      <c r="H970" s="296"/>
      <c r="I970" s="297" t="s">
        <v>15</v>
      </c>
      <c r="J970" s="297"/>
      <c r="K970" s="297"/>
      <c r="L970" s="298"/>
    </row>
    <row r="971" spans="1:12" ht="12.75">
      <c r="A971" s="262" t="s">
        <v>483</v>
      </c>
      <c r="B971" s="263"/>
      <c r="C971" s="263"/>
      <c r="D971" s="264"/>
      <c r="E971" s="299"/>
      <c r="F971" s="299"/>
      <c r="G971" s="299"/>
      <c r="H971" s="299"/>
      <c r="I971" s="299"/>
      <c r="J971" s="299"/>
      <c r="K971" s="299"/>
      <c r="L971" s="300"/>
    </row>
    <row r="972" spans="1:12" ht="12.75">
      <c r="A972" s="290" t="s">
        <v>31</v>
      </c>
      <c r="B972" s="216"/>
      <c r="C972" s="216"/>
      <c r="D972" s="216"/>
      <c r="E972" s="102"/>
      <c r="F972" s="102"/>
      <c r="G972" s="102"/>
      <c r="H972" s="4">
        <v>2018</v>
      </c>
      <c r="I972" s="4">
        <v>2019</v>
      </c>
      <c r="J972" s="4">
        <v>2020</v>
      </c>
      <c r="K972" s="4">
        <v>2021</v>
      </c>
      <c r="L972" s="95" t="s">
        <v>16</v>
      </c>
    </row>
    <row r="973" spans="1:12" ht="12.75">
      <c r="A973" s="291" t="s">
        <v>17</v>
      </c>
      <c r="B973" s="292"/>
      <c r="C973" s="292"/>
      <c r="D973" s="128"/>
      <c r="E973" s="128"/>
      <c r="F973" s="128"/>
      <c r="G973" s="128"/>
      <c r="H973" s="105">
        <f>H978+H982+H986+H990</f>
        <v>65000</v>
      </c>
      <c r="I973" s="105">
        <f>I978+I982+I986+I990</f>
        <v>15000</v>
      </c>
      <c r="J973" s="105">
        <f>J978+J982+J986+J990</f>
        <v>33000</v>
      </c>
      <c r="K973" s="105">
        <f>K978+K982+K986+K990</f>
        <v>20000</v>
      </c>
      <c r="L973" s="107">
        <f>SUM(H973:K973)</f>
        <v>133000</v>
      </c>
    </row>
    <row r="974" spans="1:12" ht="13.5" thickBot="1">
      <c r="A974" s="135"/>
      <c r="B974" s="136"/>
      <c r="C974" s="293"/>
      <c r="D974" s="293"/>
      <c r="E974" s="293"/>
      <c r="F974" s="137"/>
      <c r="G974" s="137"/>
      <c r="H974" s="136"/>
      <c r="I974" s="136"/>
      <c r="J974" s="136"/>
      <c r="K974" s="136"/>
      <c r="L974" s="138"/>
    </row>
    <row r="975" spans="1:12" ht="12.75">
      <c r="A975" s="213" t="s">
        <v>18</v>
      </c>
      <c r="B975" s="215" t="s">
        <v>27</v>
      </c>
      <c r="C975" s="215"/>
      <c r="D975" s="215"/>
      <c r="E975" s="215"/>
      <c r="F975" s="215" t="s">
        <v>19</v>
      </c>
      <c r="G975" s="218" t="s">
        <v>20</v>
      </c>
      <c r="H975" s="209">
        <v>2018</v>
      </c>
      <c r="I975" s="209">
        <v>2019</v>
      </c>
      <c r="J975" s="209">
        <v>2020</v>
      </c>
      <c r="K975" s="209">
        <v>2021</v>
      </c>
      <c r="L975" s="211" t="s">
        <v>21</v>
      </c>
    </row>
    <row r="976" spans="1:12" ht="12.75">
      <c r="A976" s="214"/>
      <c r="B976" s="216"/>
      <c r="C976" s="216"/>
      <c r="D976" s="216"/>
      <c r="E976" s="216"/>
      <c r="F976" s="217"/>
      <c r="G976" s="219"/>
      <c r="H976" s="220"/>
      <c r="I976" s="210"/>
      <c r="J976" s="210"/>
      <c r="K976" s="210"/>
      <c r="L976" s="212"/>
    </row>
    <row r="977" spans="1:12" ht="25.5">
      <c r="A977" s="93" t="s">
        <v>172</v>
      </c>
      <c r="B977" s="34" t="s">
        <v>22</v>
      </c>
      <c r="C977" s="238" t="s">
        <v>384</v>
      </c>
      <c r="D977" s="238"/>
      <c r="E977" s="238"/>
      <c r="F977" s="90"/>
      <c r="G977" s="90" t="s">
        <v>23</v>
      </c>
      <c r="H977" s="60">
        <v>1</v>
      </c>
      <c r="I977" s="60">
        <v>1</v>
      </c>
      <c r="J977" s="60">
        <v>1</v>
      </c>
      <c r="K977" s="60">
        <v>1</v>
      </c>
      <c r="L977" s="56">
        <f>SUM(H977:K977)</f>
        <v>4</v>
      </c>
    </row>
    <row r="978" spans="1:12" ht="12.75">
      <c r="A978" s="94"/>
      <c r="B978" s="33" t="s">
        <v>25</v>
      </c>
      <c r="C978" s="236" t="s">
        <v>39</v>
      </c>
      <c r="D978" s="236"/>
      <c r="E978" s="236"/>
      <c r="F978" s="90"/>
      <c r="G978" s="90" t="s">
        <v>24</v>
      </c>
      <c r="H978" s="91">
        <v>12000</v>
      </c>
      <c r="I978" s="91">
        <v>15000</v>
      </c>
      <c r="J978" s="91">
        <v>18000</v>
      </c>
      <c r="K978" s="91">
        <v>20000</v>
      </c>
      <c r="L978" s="95">
        <f>SUM(H978:K978)</f>
        <v>65000</v>
      </c>
    </row>
    <row r="979" spans="1:12" ht="12.75">
      <c r="A979" s="94"/>
      <c r="B979" s="34" t="s">
        <v>28</v>
      </c>
      <c r="C979" s="236" t="s">
        <v>100</v>
      </c>
      <c r="D979" s="236"/>
      <c r="E979" s="236"/>
      <c r="F979" s="90"/>
      <c r="G979" s="90"/>
      <c r="H979" s="91"/>
      <c r="I979" s="91"/>
      <c r="J979" s="91"/>
      <c r="K979" s="91"/>
      <c r="L979" s="95"/>
    </row>
    <row r="980" spans="1:12" ht="12.75">
      <c r="A980" s="94"/>
      <c r="B980" s="33" t="s">
        <v>29</v>
      </c>
      <c r="C980" s="237" t="s">
        <v>107</v>
      </c>
      <c r="D980" s="237"/>
      <c r="E980" s="237"/>
      <c r="F980" s="90"/>
      <c r="G980" s="8"/>
      <c r="H980" s="92"/>
      <c r="I980" s="92"/>
      <c r="J980" s="92"/>
      <c r="K980" s="92"/>
      <c r="L980" s="96"/>
    </row>
    <row r="981" spans="1:12" ht="25.5">
      <c r="A981" s="93" t="s">
        <v>173</v>
      </c>
      <c r="B981" s="34" t="s">
        <v>22</v>
      </c>
      <c r="C981" s="238" t="s">
        <v>385</v>
      </c>
      <c r="D981" s="238"/>
      <c r="E981" s="238"/>
      <c r="F981" s="90"/>
      <c r="G981" s="90" t="s">
        <v>23</v>
      </c>
      <c r="H981" s="60">
        <v>1</v>
      </c>
      <c r="I981" s="60">
        <v>1</v>
      </c>
      <c r="J981" s="60">
        <v>1</v>
      </c>
      <c r="K981" s="60">
        <v>1</v>
      </c>
      <c r="L981" s="56">
        <f>SUM(H981:K981)</f>
        <v>4</v>
      </c>
    </row>
    <row r="982" spans="1:12" ht="12.75">
      <c r="A982" s="94"/>
      <c r="B982" s="33" t="s">
        <v>25</v>
      </c>
      <c r="C982" s="236" t="s">
        <v>41</v>
      </c>
      <c r="D982" s="236"/>
      <c r="E982" s="236"/>
      <c r="F982" s="90"/>
      <c r="G982" s="90" t="s">
        <v>24</v>
      </c>
      <c r="H982" s="91">
        <v>0</v>
      </c>
      <c r="I982" s="91">
        <v>0</v>
      </c>
      <c r="J982" s="91">
        <v>5000</v>
      </c>
      <c r="K982" s="91">
        <v>0</v>
      </c>
      <c r="L982" s="95">
        <f>SUM(H982:K982)</f>
        <v>5000</v>
      </c>
    </row>
    <row r="983" spans="1:12" ht="12.75">
      <c r="A983" s="94"/>
      <c r="B983" s="34" t="s">
        <v>28</v>
      </c>
      <c r="C983" s="236" t="s">
        <v>100</v>
      </c>
      <c r="D983" s="236"/>
      <c r="E983" s="236"/>
      <c r="F983" s="90"/>
      <c r="G983" s="90"/>
      <c r="H983" s="91"/>
      <c r="I983" s="91"/>
      <c r="J983" s="91"/>
      <c r="K983" s="91"/>
      <c r="L983" s="95"/>
    </row>
    <row r="984" spans="1:12" ht="12.75">
      <c r="A984" s="94"/>
      <c r="B984" s="33" t="s">
        <v>29</v>
      </c>
      <c r="C984" s="237" t="s">
        <v>107</v>
      </c>
      <c r="D984" s="237"/>
      <c r="E984" s="237"/>
      <c r="F984" s="90"/>
      <c r="G984" s="8"/>
      <c r="H984" s="92"/>
      <c r="I984" s="92"/>
      <c r="J984" s="92"/>
      <c r="K984" s="92"/>
      <c r="L984" s="96"/>
    </row>
    <row r="985" spans="1:12" ht="25.5">
      <c r="A985" s="93" t="s">
        <v>172</v>
      </c>
      <c r="B985" s="34" t="s">
        <v>22</v>
      </c>
      <c r="C985" s="238" t="s">
        <v>386</v>
      </c>
      <c r="D985" s="238"/>
      <c r="E985" s="238"/>
      <c r="F985" s="90"/>
      <c r="G985" s="90" t="s">
        <v>23</v>
      </c>
      <c r="H985" s="60">
        <v>1</v>
      </c>
      <c r="I985" s="60">
        <v>1</v>
      </c>
      <c r="J985" s="60">
        <v>1</v>
      </c>
      <c r="K985" s="60">
        <v>1</v>
      </c>
      <c r="L985" s="56">
        <f>SUM(H985:K985)</f>
        <v>4</v>
      </c>
    </row>
    <row r="986" spans="1:12" ht="12.75">
      <c r="A986" s="94"/>
      <c r="B986" s="33" t="s">
        <v>25</v>
      </c>
      <c r="C986" s="236" t="s">
        <v>39</v>
      </c>
      <c r="D986" s="236"/>
      <c r="E986" s="236"/>
      <c r="F986" s="90"/>
      <c r="G986" s="90" t="s">
        <v>24</v>
      </c>
      <c r="H986" s="91">
        <v>53000</v>
      </c>
      <c r="I986" s="91">
        <v>0</v>
      </c>
      <c r="J986" s="91">
        <v>0</v>
      </c>
      <c r="K986" s="91">
        <v>0</v>
      </c>
      <c r="L986" s="95">
        <f>SUM(H986:K986)</f>
        <v>53000</v>
      </c>
    </row>
    <row r="987" spans="1:12" ht="12.75">
      <c r="A987" s="94"/>
      <c r="B987" s="34" t="s">
        <v>28</v>
      </c>
      <c r="C987" s="236" t="s">
        <v>100</v>
      </c>
      <c r="D987" s="236"/>
      <c r="E987" s="236"/>
      <c r="F987" s="90"/>
      <c r="G987" s="90"/>
      <c r="H987" s="91"/>
      <c r="I987" s="91"/>
      <c r="J987" s="91"/>
      <c r="K987" s="91"/>
      <c r="L987" s="95"/>
    </row>
    <row r="988" spans="1:12" ht="12.75">
      <c r="A988" s="94"/>
      <c r="B988" s="33" t="s">
        <v>29</v>
      </c>
      <c r="C988" s="237" t="s">
        <v>107</v>
      </c>
      <c r="D988" s="237"/>
      <c r="E988" s="237"/>
      <c r="F988" s="90"/>
      <c r="G988" s="8"/>
      <c r="H988" s="92"/>
      <c r="I988" s="92"/>
      <c r="J988" s="92"/>
      <c r="K988" s="92"/>
      <c r="L988" s="96"/>
    </row>
    <row r="989" spans="1:12" ht="25.5">
      <c r="A989" s="93" t="s">
        <v>173</v>
      </c>
      <c r="B989" s="34" t="s">
        <v>22</v>
      </c>
      <c r="C989" s="238" t="s">
        <v>387</v>
      </c>
      <c r="D989" s="238"/>
      <c r="E989" s="238"/>
      <c r="F989" s="90"/>
      <c r="G989" s="90" t="s">
        <v>23</v>
      </c>
      <c r="H989" s="60">
        <v>1</v>
      </c>
      <c r="I989" s="60">
        <v>1</v>
      </c>
      <c r="J989" s="60">
        <v>1</v>
      </c>
      <c r="K989" s="60">
        <v>1</v>
      </c>
      <c r="L989" s="56">
        <f>SUM(H989:K989)</f>
        <v>4</v>
      </c>
    </row>
    <row r="990" spans="1:12" ht="12.75">
      <c r="A990" s="94"/>
      <c r="B990" s="33" t="s">
        <v>25</v>
      </c>
      <c r="C990" s="236" t="s">
        <v>41</v>
      </c>
      <c r="D990" s="236"/>
      <c r="E990" s="236"/>
      <c r="F990" s="90"/>
      <c r="G990" s="90" t="s">
        <v>24</v>
      </c>
      <c r="H990" s="91">
        <v>0</v>
      </c>
      <c r="I990" s="91">
        <v>0</v>
      </c>
      <c r="J990" s="91">
        <v>10000</v>
      </c>
      <c r="K990" s="91">
        <v>0</v>
      </c>
      <c r="L990" s="95">
        <f>SUM(H990:K990)</f>
        <v>10000</v>
      </c>
    </row>
    <row r="991" spans="1:12" ht="12.75">
      <c r="A991" s="94"/>
      <c r="B991" s="34" t="s">
        <v>28</v>
      </c>
      <c r="C991" s="236" t="s">
        <v>100</v>
      </c>
      <c r="D991" s="236"/>
      <c r="E991" s="236"/>
      <c r="F991" s="90"/>
      <c r="G991" s="90"/>
      <c r="H991" s="91"/>
      <c r="I991" s="91"/>
      <c r="J991" s="91"/>
      <c r="K991" s="91"/>
      <c r="L991" s="95"/>
    </row>
    <row r="992" spans="1:12" ht="12.75">
      <c r="A992" s="94"/>
      <c r="B992" s="33" t="s">
        <v>29</v>
      </c>
      <c r="C992" s="237" t="s">
        <v>107</v>
      </c>
      <c r="D992" s="237"/>
      <c r="E992" s="237"/>
      <c r="F992" s="90"/>
      <c r="G992" s="8"/>
      <c r="H992" s="92"/>
      <c r="I992" s="92"/>
      <c r="J992" s="92"/>
      <c r="K992" s="92"/>
      <c r="L992" s="96"/>
    </row>
    <row r="993" spans="1:12" ht="25.5">
      <c r="A993" s="93"/>
      <c r="B993" s="34" t="s">
        <v>22</v>
      </c>
      <c r="C993" s="238"/>
      <c r="D993" s="238"/>
      <c r="E993" s="238"/>
      <c r="F993" s="90"/>
      <c r="G993" s="90" t="s">
        <v>23</v>
      </c>
      <c r="H993" s="60"/>
      <c r="I993" s="60"/>
      <c r="J993" s="60"/>
      <c r="K993" s="60"/>
      <c r="L993" s="56"/>
    </row>
    <row r="994" spans="1:12" ht="12.75">
      <c r="A994" s="94"/>
      <c r="B994" s="33" t="s">
        <v>25</v>
      </c>
      <c r="C994" s="236"/>
      <c r="D994" s="236"/>
      <c r="E994" s="236"/>
      <c r="F994" s="90"/>
      <c r="G994" s="90" t="s">
        <v>24</v>
      </c>
      <c r="H994" s="91"/>
      <c r="I994" s="91"/>
      <c r="J994" s="91"/>
      <c r="K994" s="91"/>
      <c r="L994" s="95"/>
    </row>
    <row r="995" spans="1:12" ht="12.75">
      <c r="A995" s="94"/>
      <c r="B995" s="34" t="s">
        <v>28</v>
      </c>
      <c r="C995" s="236"/>
      <c r="D995" s="236"/>
      <c r="E995" s="236"/>
      <c r="F995" s="90"/>
      <c r="G995" s="90"/>
      <c r="H995" s="91"/>
      <c r="I995" s="91"/>
      <c r="J995" s="91"/>
      <c r="K995" s="91"/>
      <c r="L995" s="95"/>
    </row>
    <row r="996" spans="1:12" ht="12.75">
      <c r="A996" s="94"/>
      <c r="B996" s="33" t="s">
        <v>29</v>
      </c>
      <c r="C996" s="237"/>
      <c r="D996" s="237"/>
      <c r="E996" s="237"/>
      <c r="F996" s="90"/>
      <c r="G996" s="8"/>
      <c r="H996" s="92"/>
      <c r="I996" s="92"/>
      <c r="J996" s="92"/>
      <c r="K996" s="92"/>
      <c r="L996" s="96"/>
    </row>
    <row r="997" spans="1:12" ht="25.5">
      <c r="A997" s="93"/>
      <c r="B997" s="34" t="s">
        <v>22</v>
      </c>
      <c r="C997" s="238"/>
      <c r="D997" s="238"/>
      <c r="E997" s="238"/>
      <c r="F997" s="90"/>
      <c r="G997" s="90" t="s">
        <v>23</v>
      </c>
      <c r="H997" s="60"/>
      <c r="I997" s="60"/>
      <c r="J997" s="60"/>
      <c r="K997" s="60"/>
      <c r="L997" s="56"/>
    </row>
    <row r="998" spans="1:12" ht="12.75">
      <c r="A998" s="94"/>
      <c r="B998" s="33" t="s">
        <v>25</v>
      </c>
      <c r="C998" s="236"/>
      <c r="D998" s="236"/>
      <c r="E998" s="236"/>
      <c r="F998" s="90"/>
      <c r="G998" s="90" t="s">
        <v>24</v>
      </c>
      <c r="H998" s="91"/>
      <c r="I998" s="91"/>
      <c r="J998" s="91"/>
      <c r="K998" s="91"/>
      <c r="L998" s="95"/>
    </row>
    <row r="999" spans="1:12" ht="12.75">
      <c r="A999" s="94"/>
      <c r="B999" s="34" t="s">
        <v>28</v>
      </c>
      <c r="C999" s="236"/>
      <c r="D999" s="236"/>
      <c r="E999" s="236"/>
      <c r="F999" s="90"/>
      <c r="G999" s="90"/>
      <c r="H999" s="91"/>
      <c r="I999" s="91"/>
      <c r="J999" s="91"/>
      <c r="K999" s="91"/>
      <c r="L999" s="95"/>
    </row>
    <row r="1000" spans="1:12" ht="13.5" thickBot="1">
      <c r="A1000" s="97"/>
      <c r="B1000" s="16" t="s">
        <v>29</v>
      </c>
      <c r="C1000" s="239"/>
      <c r="D1000" s="239"/>
      <c r="E1000" s="239"/>
      <c r="F1000" s="98"/>
      <c r="G1000" s="99"/>
      <c r="H1000" s="100"/>
      <c r="I1000" s="100"/>
      <c r="J1000" s="100"/>
      <c r="K1000" s="100"/>
      <c r="L1000" s="101"/>
    </row>
    <row r="1001" spans="1:12" ht="13.5" thickBot="1">
      <c r="A1001" s="301" t="s">
        <v>26</v>
      </c>
      <c r="B1001" s="302"/>
      <c r="C1001" s="302"/>
      <c r="D1001" s="302"/>
      <c r="E1001" s="302"/>
      <c r="F1001" s="303"/>
      <c r="G1001" s="303"/>
      <c r="H1001" s="303"/>
      <c r="I1001" s="303"/>
      <c r="J1001" s="303"/>
      <c r="K1001" s="303"/>
      <c r="L1001" s="304"/>
    </row>
    <row r="1002" spans="1:12" ht="18" customHeight="1">
      <c r="A1002" s="29"/>
      <c r="B1002" s="29"/>
      <c r="C1002" s="29"/>
      <c r="D1002" s="29"/>
      <c r="E1002" s="29"/>
      <c r="F1002" s="30"/>
      <c r="G1002" s="30"/>
      <c r="H1002" s="30"/>
      <c r="I1002" s="30"/>
      <c r="J1002" s="30"/>
      <c r="K1002" s="30"/>
      <c r="L1002" s="30"/>
    </row>
    <row r="1003" spans="1:12" ht="12.75">
      <c r="A1003" s="29"/>
      <c r="B1003" s="29"/>
      <c r="C1003" s="29"/>
      <c r="D1003" s="29"/>
      <c r="E1003" s="29"/>
      <c r="F1003" s="30"/>
      <c r="H1003" s="30"/>
      <c r="I1003" s="30"/>
      <c r="J1003" s="30"/>
      <c r="K1003" s="30"/>
      <c r="L1003" s="30"/>
    </row>
    <row r="1004" spans="1:12" ht="12.75">
      <c r="A1004" s="29"/>
      <c r="B1004" s="29"/>
      <c r="C1004" s="29"/>
      <c r="D1004" s="29"/>
      <c r="E1004" s="29"/>
      <c r="F1004" s="30"/>
      <c r="G1004" s="89">
        <v>23</v>
      </c>
      <c r="H1004" s="30"/>
      <c r="I1004" s="30"/>
      <c r="J1004" s="30"/>
      <c r="K1004" s="30"/>
      <c r="L1004" s="30"/>
    </row>
    <row r="1005" spans="1:12" ht="12.75">
      <c r="A1005" s="29"/>
      <c r="B1005" s="29"/>
      <c r="C1005" s="29"/>
      <c r="D1005" s="29"/>
      <c r="E1005" s="29"/>
      <c r="F1005" s="30"/>
      <c r="G1005" s="89"/>
      <c r="H1005" s="30"/>
      <c r="I1005" s="30"/>
      <c r="J1005" s="30"/>
      <c r="K1005" s="30"/>
      <c r="L1005" s="30"/>
    </row>
    <row r="1007" spans="1:12" ht="12.75">
      <c r="A1007" s="269" t="s">
        <v>34</v>
      </c>
      <c r="B1007" s="270"/>
      <c r="C1007" s="270"/>
      <c r="D1007" s="270"/>
      <c r="E1007" s="270"/>
      <c r="F1007" s="270"/>
      <c r="G1007" s="270"/>
      <c r="H1007" s="270"/>
      <c r="I1007" s="270"/>
      <c r="J1007" s="270"/>
      <c r="K1007" s="270"/>
      <c r="L1007" s="270"/>
    </row>
    <row r="1008" spans="1:12" ht="12.75">
      <c r="A1008" s="246" t="s">
        <v>30</v>
      </c>
      <c r="B1008" s="246"/>
      <c r="C1008" s="246"/>
      <c r="D1008" s="246"/>
      <c r="E1008" s="246"/>
      <c r="F1008" s="246"/>
      <c r="G1008" s="246"/>
      <c r="H1008" s="246"/>
      <c r="I1008" s="246"/>
      <c r="J1008" s="246"/>
      <c r="K1008" s="246"/>
      <c r="L1008" s="246"/>
    </row>
    <row r="1009" spans="1:12" ht="13.5" thickBot="1">
      <c r="A1009" s="271" t="s">
        <v>494</v>
      </c>
      <c r="B1009" s="271"/>
      <c r="C1009" s="271"/>
      <c r="D1009" s="271"/>
      <c r="E1009" s="271"/>
      <c r="F1009" s="271"/>
      <c r="G1009" s="271"/>
      <c r="H1009" s="271"/>
      <c r="I1009" s="271"/>
      <c r="J1009" s="271"/>
      <c r="K1009" s="271"/>
      <c r="L1009" s="271"/>
    </row>
    <row r="1010" spans="1:12" ht="13.5" thickBot="1">
      <c r="A1010" s="246" t="s">
        <v>11</v>
      </c>
      <c r="B1010" s="246"/>
      <c r="C1010" s="280" t="s">
        <v>43</v>
      </c>
      <c r="D1010" s="281"/>
      <c r="E1010" s="281"/>
      <c r="F1010" s="281"/>
      <c r="G1010" s="281"/>
      <c r="H1010" s="281"/>
      <c r="I1010" s="281"/>
      <c r="J1010" s="281"/>
      <c r="K1010" s="281"/>
      <c r="L1010" s="282"/>
    </row>
    <row r="1011" spans="1:12" ht="12.75">
      <c r="A1011" s="246" t="s">
        <v>12</v>
      </c>
      <c r="B1011" s="246"/>
      <c r="C1011" s="247" t="s">
        <v>54</v>
      </c>
      <c r="D1011" s="248"/>
      <c r="E1011" s="248"/>
      <c r="F1011" s="248"/>
      <c r="G1011" s="248"/>
      <c r="H1011" s="248"/>
      <c r="I1011" s="248"/>
      <c r="J1011" s="248"/>
      <c r="K1011" s="248"/>
      <c r="L1011" s="249"/>
    </row>
    <row r="1012" spans="1:12" ht="13.5" thickBot="1">
      <c r="A1012" s="23"/>
      <c r="B1012" s="23"/>
      <c r="C1012" s="283"/>
      <c r="D1012" s="284"/>
      <c r="E1012" s="284"/>
      <c r="F1012" s="284"/>
      <c r="G1012" s="284"/>
      <c r="H1012" s="284"/>
      <c r="I1012" s="284"/>
      <c r="J1012" s="284"/>
      <c r="K1012" s="284"/>
      <c r="L1012" s="285"/>
    </row>
    <row r="1013" spans="1:12" ht="12.75">
      <c r="A1013" s="294" t="s">
        <v>13</v>
      </c>
      <c r="B1013" s="295"/>
      <c r="C1013" s="295"/>
      <c r="D1013" s="295"/>
      <c r="E1013" s="296" t="s">
        <v>14</v>
      </c>
      <c r="F1013" s="296"/>
      <c r="G1013" s="296"/>
      <c r="H1013" s="296"/>
      <c r="I1013" s="297" t="s">
        <v>15</v>
      </c>
      <c r="J1013" s="297"/>
      <c r="K1013" s="297"/>
      <c r="L1013" s="298"/>
    </row>
    <row r="1014" spans="1:12" ht="12.75">
      <c r="A1014" s="262" t="s">
        <v>483</v>
      </c>
      <c r="B1014" s="263"/>
      <c r="C1014" s="263"/>
      <c r="D1014" s="264"/>
      <c r="E1014" s="299"/>
      <c r="F1014" s="299"/>
      <c r="G1014" s="299"/>
      <c r="H1014" s="299"/>
      <c r="I1014" s="299"/>
      <c r="J1014" s="299"/>
      <c r="K1014" s="299"/>
      <c r="L1014" s="300"/>
    </row>
    <row r="1015" spans="1:12" ht="12.75">
      <c r="A1015" s="290" t="s">
        <v>31</v>
      </c>
      <c r="B1015" s="216"/>
      <c r="C1015" s="216"/>
      <c r="D1015" s="216"/>
      <c r="E1015" s="102"/>
      <c r="F1015" s="102"/>
      <c r="G1015" s="102"/>
      <c r="H1015" s="4">
        <v>2018</v>
      </c>
      <c r="I1015" s="4">
        <v>2019</v>
      </c>
      <c r="J1015" s="4">
        <v>2020</v>
      </c>
      <c r="K1015" s="4">
        <v>2021</v>
      </c>
      <c r="L1015" s="95" t="s">
        <v>16</v>
      </c>
    </row>
    <row r="1016" spans="1:12" ht="12.75">
      <c r="A1016" s="291" t="s">
        <v>17</v>
      </c>
      <c r="B1016" s="292"/>
      <c r="C1016" s="292"/>
      <c r="D1016" s="128"/>
      <c r="E1016" s="128"/>
      <c r="F1016" s="128"/>
      <c r="G1016" s="128"/>
      <c r="H1016" s="105">
        <f>H1021+H1025+H1029</f>
        <v>460000</v>
      </c>
      <c r="I1016" s="105">
        <f>I1021+I1025+I1029</f>
        <v>515000</v>
      </c>
      <c r="J1016" s="105">
        <f>J1021+J1025+J1029</f>
        <v>550000</v>
      </c>
      <c r="K1016" s="105">
        <f>K1021+K1025+K1029</f>
        <v>605000</v>
      </c>
      <c r="L1016" s="107">
        <f>SUM(H1016:K1016)</f>
        <v>2130000</v>
      </c>
    </row>
    <row r="1017" spans="1:12" ht="13.5" thickBot="1">
      <c r="A1017" s="135"/>
      <c r="B1017" s="136"/>
      <c r="C1017" s="293"/>
      <c r="D1017" s="293"/>
      <c r="E1017" s="293"/>
      <c r="F1017" s="137"/>
      <c r="G1017" s="137"/>
      <c r="H1017" s="136"/>
      <c r="I1017" s="136"/>
      <c r="J1017" s="136"/>
      <c r="K1017" s="136"/>
      <c r="L1017" s="138"/>
    </row>
    <row r="1018" spans="1:12" ht="12.75">
      <c r="A1018" s="213" t="s">
        <v>18</v>
      </c>
      <c r="B1018" s="215" t="s">
        <v>27</v>
      </c>
      <c r="C1018" s="215"/>
      <c r="D1018" s="215"/>
      <c r="E1018" s="215"/>
      <c r="F1018" s="215" t="s">
        <v>19</v>
      </c>
      <c r="G1018" s="218" t="s">
        <v>20</v>
      </c>
      <c r="H1018" s="209">
        <v>2018</v>
      </c>
      <c r="I1018" s="209">
        <v>2019</v>
      </c>
      <c r="J1018" s="209">
        <v>2020</v>
      </c>
      <c r="K1018" s="209">
        <v>2021</v>
      </c>
      <c r="L1018" s="211" t="s">
        <v>21</v>
      </c>
    </row>
    <row r="1019" spans="1:12" ht="12.75">
      <c r="A1019" s="214"/>
      <c r="B1019" s="216"/>
      <c r="C1019" s="216"/>
      <c r="D1019" s="216"/>
      <c r="E1019" s="216"/>
      <c r="F1019" s="217"/>
      <c r="G1019" s="219"/>
      <c r="H1019" s="220"/>
      <c r="I1019" s="210"/>
      <c r="J1019" s="210"/>
      <c r="K1019" s="210"/>
      <c r="L1019" s="212"/>
    </row>
    <row r="1020" spans="1:12" ht="25.5">
      <c r="A1020" s="93" t="s">
        <v>172</v>
      </c>
      <c r="B1020" s="34" t="s">
        <v>22</v>
      </c>
      <c r="C1020" s="238" t="s">
        <v>388</v>
      </c>
      <c r="D1020" s="238"/>
      <c r="E1020" s="238"/>
      <c r="F1020" s="90"/>
      <c r="G1020" s="90" t="s">
        <v>23</v>
      </c>
      <c r="H1020" s="60">
        <v>1</v>
      </c>
      <c r="I1020" s="60">
        <v>1</v>
      </c>
      <c r="J1020" s="60">
        <v>1</v>
      </c>
      <c r="K1020" s="60">
        <v>1</v>
      </c>
      <c r="L1020" s="56">
        <f>SUM(H1020:K1020)</f>
        <v>4</v>
      </c>
    </row>
    <row r="1021" spans="1:12" ht="12.75">
      <c r="A1021" s="94"/>
      <c r="B1021" s="33" t="s">
        <v>25</v>
      </c>
      <c r="C1021" s="236" t="s">
        <v>39</v>
      </c>
      <c r="D1021" s="236"/>
      <c r="E1021" s="236"/>
      <c r="F1021" s="90"/>
      <c r="G1021" s="90" t="s">
        <v>24</v>
      </c>
      <c r="H1021" s="91">
        <v>150000</v>
      </c>
      <c r="I1021" s="91">
        <v>180000</v>
      </c>
      <c r="J1021" s="91">
        <v>200000</v>
      </c>
      <c r="K1021" s="91">
        <v>220000</v>
      </c>
      <c r="L1021" s="95">
        <f>SUM(H1021:K1021)</f>
        <v>750000</v>
      </c>
    </row>
    <row r="1022" spans="1:12" ht="12.75">
      <c r="A1022" s="94"/>
      <c r="B1022" s="34" t="s">
        <v>28</v>
      </c>
      <c r="C1022" s="236" t="s">
        <v>50</v>
      </c>
      <c r="D1022" s="236"/>
      <c r="E1022" s="236"/>
      <c r="F1022" s="90"/>
      <c r="G1022" s="90"/>
      <c r="H1022" s="91"/>
      <c r="I1022" s="91"/>
      <c r="J1022" s="91"/>
      <c r="K1022" s="91"/>
      <c r="L1022" s="95"/>
    </row>
    <row r="1023" spans="1:12" ht="12.75">
      <c r="A1023" s="94"/>
      <c r="B1023" s="33" t="s">
        <v>29</v>
      </c>
      <c r="C1023" s="237" t="s">
        <v>47</v>
      </c>
      <c r="D1023" s="237"/>
      <c r="E1023" s="237"/>
      <c r="F1023" s="90"/>
      <c r="G1023" s="8"/>
      <c r="H1023" s="92"/>
      <c r="I1023" s="92"/>
      <c r="J1023" s="92"/>
      <c r="K1023" s="92"/>
      <c r="L1023" s="96"/>
    </row>
    <row r="1024" spans="1:12" ht="25.5">
      <c r="A1024" s="93" t="s">
        <v>173</v>
      </c>
      <c r="B1024" s="34" t="s">
        <v>22</v>
      </c>
      <c r="C1024" s="238" t="s">
        <v>389</v>
      </c>
      <c r="D1024" s="238"/>
      <c r="E1024" s="238"/>
      <c r="F1024" s="90"/>
      <c r="G1024" s="90" t="s">
        <v>23</v>
      </c>
      <c r="H1024" s="60">
        <v>1</v>
      </c>
      <c r="I1024" s="60">
        <v>1</v>
      </c>
      <c r="J1024" s="60">
        <v>1</v>
      </c>
      <c r="K1024" s="60">
        <v>1</v>
      </c>
      <c r="L1024" s="56">
        <f>SUM(H1024:K1024)</f>
        <v>4</v>
      </c>
    </row>
    <row r="1025" spans="1:12" ht="12.75">
      <c r="A1025" s="94"/>
      <c r="B1025" s="33" t="s">
        <v>25</v>
      </c>
      <c r="C1025" s="236" t="s">
        <v>41</v>
      </c>
      <c r="D1025" s="236"/>
      <c r="E1025" s="236"/>
      <c r="F1025" s="90"/>
      <c r="G1025" s="90" t="s">
        <v>24</v>
      </c>
      <c r="H1025" s="91">
        <v>10000</v>
      </c>
      <c r="I1025" s="91">
        <v>10000</v>
      </c>
      <c r="J1025" s="91">
        <v>0</v>
      </c>
      <c r="K1025" s="91">
        <v>0</v>
      </c>
      <c r="L1025" s="95">
        <f>SUM(H1025:K1025)</f>
        <v>20000</v>
      </c>
    </row>
    <row r="1026" spans="1:12" ht="12.75">
      <c r="A1026" s="94"/>
      <c r="B1026" s="34" t="s">
        <v>28</v>
      </c>
      <c r="C1026" s="236" t="s">
        <v>50</v>
      </c>
      <c r="D1026" s="236"/>
      <c r="E1026" s="236"/>
      <c r="F1026" s="90"/>
      <c r="G1026" s="90"/>
      <c r="H1026" s="91"/>
      <c r="I1026" s="91"/>
      <c r="J1026" s="91"/>
      <c r="K1026" s="91"/>
      <c r="L1026" s="95"/>
    </row>
    <row r="1027" spans="1:12" ht="12.75">
      <c r="A1027" s="94"/>
      <c r="B1027" s="33" t="s">
        <v>29</v>
      </c>
      <c r="C1027" s="237" t="s">
        <v>47</v>
      </c>
      <c r="D1027" s="237"/>
      <c r="E1027" s="237"/>
      <c r="F1027" s="90"/>
      <c r="G1027" s="8"/>
      <c r="H1027" s="92"/>
      <c r="I1027" s="92"/>
      <c r="J1027" s="92"/>
      <c r="K1027" s="92"/>
      <c r="L1027" s="96"/>
    </row>
    <row r="1028" spans="1:12" ht="25.5">
      <c r="A1028" s="93" t="s">
        <v>172</v>
      </c>
      <c r="B1028" s="34" t="s">
        <v>22</v>
      </c>
      <c r="C1028" s="208" t="s">
        <v>390</v>
      </c>
      <c r="D1028" s="208"/>
      <c r="E1028" s="208"/>
      <c r="F1028" s="90"/>
      <c r="G1028" s="90" t="s">
        <v>23</v>
      </c>
      <c r="H1028" s="60">
        <v>1</v>
      </c>
      <c r="I1028" s="60">
        <v>1</v>
      </c>
      <c r="J1028" s="60">
        <v>1</v>
      </c>
      <c r="K1028" s="60">
        <v>1</v>
      </c>
      <c r="L1028" s="56">
        <f>SUM(H1028:K1028)</f>
        <v>4</v>
      </c>
    </row>
    <row r="1029" spans="1:12" ht="12.75">
      <c r="A1029" s="94"/>
      <c r="B1029" s="33" t="s">
        <v>25</v>
      </c>
      <c r="C1029" s="236" t="s">
        <v>39</v>
      </c>
      <c r="D1029" s="236"/>
      <c r="E1029" s="236"/>
      <c r="F1029" s="90"/>
      <c r="G1029" s="90" t="s">
        <v>24</v>
      </c>
      <c r="H1029" s="91">
        <v>300000</v>
      </c>
      <c r="I1029" s="91">
        <v>325000</v>
      </c>
      <c r="J1029" s="91">
        <v>350000</v>
      </c>
      <c r="K1029" s="91">
        <v>385000</v>
      </c>
      <c r="L1029" s="95">
        <f>SUM(H1029:K1029)</f>
        <v>1360000</v>
      </c>
    </row>
    <row r="1030" spans="1:12" ht="12.75">
      <c r="A1030" s="94"/>
      <c r="B1030" s="34" t="s">
        <v>28</v>
      </c>
      <c r="C1030" s="236" t="s">
        <v>50</v>
      </c>
      <c r="D1030" s="236"/>
      <c r="E1030" s="236"/>
      <c r="F1030" s="90"/>
      <c r="G1030" s="90"/>
      <c r="H1030" s="91"/>
      <c r="I1030" s="91"/>
      <c r="J1030" s="91"/>
      <c r="K1030" s="91"/>
      <c r="L1030" s="95"/>
    </row>
    <row r="1031" spans="1:12" ht="12.75">
      <c r="A1031" s="94"/>
      <c r="B1031" s="33" t="s">
        <v>29</v>
      </c>
      <c r="C1031" s="237" t="s">
        <v>47</v>
      </c>
      <c r="D1031" s="237"/>
      <c r="E1031" s="237"/>
      <c r="F1031" s="90"/>
      <c r="G1031" s="8"/>
      <c r="H1031" s="92"/>
      <c r="I1031" s="92"/>
      <c r="J1031" s="92"/>
      <c r="K1031" s="92"/>
      <c r="L1031" s="96"/>
    </row>
    <row r="1032" spans="1:12" ht="25.5">
      <c r="A1032" s="93"/>
      <c r="B1032" s="34" t="s">
        <v>22</v>
      </c>
      <c r="C1032" s="238"/>
      <c r="D1032" s="238"/>
      <c r="E1032" s="238"/>
      <c r="F1032" s="90"/>
      <c r="G1032" s="90" t="s">
        <v>23</v>
      </c>
      <c r="H1032" s="60"/>
      <c r="I1032" s="60"/>
      <c r="J1032" s="60"/>
      <c r="K1032" s="60"/>
      <c r="L1032" s="56"/>
    </row>
    <row r="1033" spans="1:12" ht="12.75">
      <c r="A1033" s="94"/>
      <c r="B1033" s="33" t="s">
        <v>25</v>
      </c>
      <c r="C1033" s="236"/>
      <c r="D1033" s="236"/>
      <c r="E1033" s="236"/>
      <c r="F1033" s="90"/>
      <c r="G1033" s="90" t="s">
        <v>24</v>
      </c>
      <c r="H1033" s="91"/>
      <c r="I1033" s="91"/>
      <c r="J1033" s="91"/>
      <c r="K1033" s="91"/>
      <c r="L1033" s="95"/>
    </row>
    <row r="1034" spans="1:12" ht="12.75">
      <c r="A1034" s="94"/>
      <c r="B1034" s="34" t="s">
        <v>28</v>
      </c>
      <c r="C1034" s="236"/>
      <c r="D1034" s="236"/>
      <c r="E1034" s="236"/>
      <c r="F1034" s="90"/>
      <c r="G1034" s="90"/>
      <c r="H1034" s="91"/>
      <c r="I1034" s="91"/>
      <c r="J1034" s="91"/>
      <c r="K1034" s="91"/>
      <c r="L1034" s="95"/>
    </row>
    <row r="1035" spans="1:12" ht="12.75">
      <c r="A1035" s="94"/>
      <c r="B1035" s="33" t="s">
        <v>29</v>
      </c>
      <c r="C1035" s="237"/>
      <c r="D1035" s="237"/>
      <c r="E1035" s="237"/>
      <c r="F1035" s="90"/>
      <c r="G1035" s="8"/>
      <c r="H1035" s="92"/>
      <c r="I1035" s="92"/>
      <c r="J1035" s="92"/>
      <c r="K1035" s="92"/>
      <c r="L1035" s="96"/>
    </row>
    <row r="1036" spans="1:12" ht="25.5">
      <c r="A1036" s="93"/>
      <c r="B1036" s="34" t="s">
        <v>22</v>
      </c>
      <c r="C1036" s="238"/>
      <c r="D1036" s="238"/>
      <c r="E1036" s="238"/>
      <c r="F1036" s="90"/>
      <c r="G1036" s="90" t="s">
        <v>23</v>
      </c>
      <c r="H1036" s="60"/>
      <c r="I1036" s="60"/>
      <c r="J1036" s="60"/>
      <c r="K1036" s="60"/>
      <c r="L1036" s="56"/>
    </row>
    <row r="1037" spans="1:12" ht="12.75">
      <c r="A1037" s="94"/>
      <c r="B1037" s="33" t="s">
        <v>25</v>
      </c>
      <c r="C1037" s="236"/>
      <c r="D1037" s="236"/>
      <c r="E1037" s="236"/>
      <c r="F1037" s="90"/>
      <c r="G1037" s="90" t="s">
        <v>24</v>
      </c>
      <c r="H1037" s="91"/>
      <c r="I1037" s="91"/>
      <c r="J1037" s="91"/>
      <c r="K1037" s="91"/>
      <c r="L1037" s="95"/>
    </row>
    <row r="1038" spans="1:12" ht="12.75">
      <c r="A1038" s="94"/>
      <c r="B1038" s="34" t="s">
        <v>28</v>
      </c>
      <c r="C1038" s="236"/>
      <c r="D1038" s="236"/>
      <c r="E1038" s="236"/>
      <c r="F1038" s="90"/>
      <c r="G1038" s="90"/>
      <c r="H1038" s="91"/>
      <c r="I1038" s="91"/>
      <c r="J1038" s="91"/>
      <c r="K1038" s="91"/>
      <c r="L1038" s="95"/>
    </row>
    <row r="1039" spans="1:12" ht="12.75">
      <c r="A1039" s="94"/>
      <c r="B1039" s="33" t="s">
        <v>29</v>
      </c>
      <c r="C1039" s="237"/>
      <c r="D1039" s="237"/>
      <c r="E1039" s="237"/>
      <c r="F1039" s="90"/>
      <c r="G1039" s="8"/>
      <c r="H1039" s="92"/>
      <c r="I1039" s="92"/>
      <c r="J1039" s="92"/>
      <c r="K1039" s="92"/>
      <c r="L1039" s="96"/>
    </row>
    <row r="1040" spans="1:12" ht="25.5">
      <c r="A1040" s="93"/>
      <c r="B1040" s="34" t="s">
        <v>22</v>
      </c>
      <c r="C1040" s="238"/>
      <c r="D1040" s="238"/>
      <c r="E1040" s="238"/>
      <c r="F1040" s="90"/>
      <c r="G1040" s="90" t="s">
        <v>23</v>
      </c>
      <c r="H1040" s="60"/>
      <c r="I1040" s="60"/>
      <c r="J1040" s="60"/>
      <c r="K1040" s="60"/>
      <c r="L1040" s="56"/>
    </row>
    <row r="1041" spans="1:12" ht="12.75">
      <c r="A1041" s="94"/>
      <c r="B1041" s="33" t="s">
        <v>25</v>
      </c>
      <c r="C1041" s="236"/>
      <c r="D1041" s="236"/>
      <c r="E1041" s="236"/>
      <c r="F1041" s="90"/>
      <c r="G1041" s="90" t="s">
        <v>24</v>
      </c>
      <c r="H1041" s="91"/>
      <c r="I1041" s="91"/>
      <c r="J1041" s="91"/>
      <c r="K1041" s="91"/>
      <c r="L1041" s="95"/>
    </row>
    <row r="1042" spans="1:12" ht="12.75">
      <c r="A1042" s="94"/>
      <c r="B1042" s="34" t="s">
        <v>28</v>
      </c>
      <c r="C1042" s="236"/>
      <c r="D1042" s="236"/>
      <c r="E1042" s="236"/>
      <c r="F1042" s="90"/>
      <c r="G1042" s="90"/>
      <c r="H1042" s="91"/>
      <c r="I1042" s="91"/>
      <c r="J1042" s="91"/>
      <c r="K1042" s="91"/>
      <c r="L1042" s="95"/>
    </row>
    <row r="1043" spans="1:12" ht="13.5" thickBot="1">
      <c r="A1043" s="27"/>
      <c r="B1043" s="109" t="s">
        <v>29</v>
      </c>
      <c r="C1043" s="305"/>
      <c r="D1043" s="306"/>
      <c r="E1043" s="307"/>
      <c r="F1043" s="17"/>
      <c r="G1043" s="18"/>
      <c r="H1043" s="19"/>
      <c r="I1043" s="20"/>
      <c r="J1043" s="19"/>
      <c r="K1043" s="20"/>
      <c r="L1043" s="28"/>
    </row>
    <row r="1044" spans="1:12" ht="13.5" thickBot="1">
      <c r="A1044" s="301" t="s">
        <v>26</v>
      </c>
      <c r="B1044" s="302"/>
      <c r="C1044" s="302"/>
      <c r="D1044" s="302"/>
      <c r="E1044" s="302"/>
      <c r="F1044" s="303"/>
      <c r="G1044" s="303"/>
      <c r="H1044" s="303"/>
      <c r="I1044" s="303"/>
      <c r="J1044" s="303"/>
      <c r="K1044" s="303"/>
      <c r="L1044" s="304"/>
    </row>
    <row r="1045" spans="1:12" ht="12.75">
      <c r="A1045" s="29"/>
      <c r="B1045" s="29"/>
      <c r="C1045" s="29"/>
      <c r="D1045" s="29"/>
      <c r="E1045" s="29"/>
      <c r="F1045" s="30"/>
      <c r="G1045" s="30"/>
      <c r="H1045" s="30"/>
      <c r="I1045" s="30"/>
      <c r="J1045" s="30"/>
      <c r="K1045" s="30"/>
      <c r="L1045" s="30"/>
    </row>
    <row r="1046" spans="1:12" ht="12.75">
      <c r="A1046" s="29"/>
      <c r="B1046" s="29"/>
      <c r="C1046" s="29"/>
      <c r="D1046" s="29"/>
      <c r="E1046" s="29"/>
      <c r="F1046" s="30"/>
      <c r="G1046" s="30"/>
      <c r="H1046" s="30"/>
      <c r="I1046" s="30"/>
      <c r="J1046" s="30"/>
      <c r="K1046" s="30"/>
      <c r="L1046" s="30"/>
    </row>
    <row r="1048" ht="12.75">
      <c r="G1048" s="74">
        <v>24</v>
      </c>
    </row>
    <row r="1051" spans="1:12" ht="12.75">
      <c r="A1051" s="269" t="s">
        <v>34</v>
      </c>
      <c r="B1051" s="270"/>
      <c r="C1051" s="270"/>
      <c r="D1051" s="270"/>
      <c r="E1051" s="270"/>
      <c r="F1051" s="270"/>
      <c r="G1051" s="270"/>
      <c r="H1051" s="270"/>
      <c r="I1051" s="270"/>
      <c r="J1051" s="270"/>
      <c r="K1051" s="270"/>
      <c r="L1051" s="270"/>
    </row>
    <row r="1052" spans="1:12" ht="12.75">
      <c r="A1052" s="246" t="s">
        <v>30</v>
      </c>
      <c r="B1052" s="246"/>
      <c r="C1052" s="246"/>
      <c r="D1052" s="246"/>
      <c r="E1052" s="246"/>
      <c r="F1052" s="246"/>
      <c r="G1052" s="246"/>
      <c r="H1052" s="246"/>
      <c r="I1052" s="246"/>
      <c r="J1052" s="246"/>
      <c r="K1052" s="246"/>
      <c r="L1052" s="246"/>
    </row>
    <row r="1053" spans="1:12" ht="13.5" thickBot="1">
      <c r="A1053" s="271" t="s">
        <v>494</v>
      </c>
      <c r="B1053" s="271"/>
      <c r="C1053" s="271"/>
      <c r="D1053" s="271"/>
      <c r="E1053" s="271"/>
      <c r="F1053" s="271"/>
      <c r="G1053" s="271"/>
      <c r="H1053" s="271"/>
      <c r="I1053" s="271"/>
      <c r="J1053" s="271"/>
      <c r="K1053" s="271"/>
      <c r="L1053" s="271"/>
    </row>
    <row r="1054" spans="1:12" ht="13.5" thickBot="1">
      <c r="A1054" s="246" t="s">
        <v>11</v>
      </c>
      <c r="B1054" s="246"/>
      <c r="C1054" s="280" t="s">
        <v>109</v>
      </c>
      <c r="D1054" s="281"/>
      <c r="E1054" s="281"/>
      <c r="F1054" s="281"/>
      <c r="G1054" s="281"/>
      <c r="H1054" s="281"/>
      <c r="I1054" s="281"/>
      <c r="J1054" s="281"/>
      <c r="K1054" s="281"/>
      <c r="L1054" s="282"/>
    </row>
    <row r="1055" spans="1:12" ht="12.75">
      <c r="A1055" s="246" t="s">
        <v>12</v>
      </c>
      <c r="B1055" s="246"/>
      <c r="C1055" s="247" t="s">
        <v>110</v>
      </c>
      <c r="D1055" s="248"/>
      <c r="E1055" s="248"/>
      <c r="F1055" s="248"/>
      <c r="G1055" s="248"/>
      <c r="H1055" s="248"/>
      <c r="I1055" s="248"/>
      <c r="J1055" s="248"/>
      <c r="K1055" s="248"/>
      <c r="L1055" s="249"/>
    </row>
    <row r="1056" spans="1:12" ht="13.5" thickBot="1">
      <c r="A1056" s="1"/>
      <c r="B1056" s="1"/>
      <c r="C1056" s="283"/>
      <c r="D1056" s="284"/>
      <c r="E1056" s="284"/>
      <c r="F1056" s="284"/>
      <c r="G1056" s="284"/>
      <c r="H1056" s="284"/>
      <c r="I1056" s="284"/>
      <c r="J1056" s="284"/>
      <c r="K1056" s="284"/>
      <c r="L1056" s="285"/>
    </row>
    <row r="1057" spans="1:12" ht="12.75">
      <c r="A1057" s="294" t="s">
        <v>13</v>
      </c>
      <c r="B1057" s="295"/>
      <c r="C1057" s="295"/>
      <c r="D1057" s="295"/>
      <c r="E1057" s="296" t="s">
        <v>14</v>
      </c>
      <c r="F1057" s="296"/>
      <c r="G1057" s="296"/>
      <c r="H1057" s="296"/>
      <c r="I1057" s="297" t="s">
        <v>15</v>
      </c>
      <c r="J1057" s="297"/>
      <c r="K1057" s="297"/>
      <c r="L1057" s="298"/>
    </row>
    <row r="1058" spans="1:12" ht="12.75">
      <c r="A1058" s="262" t="s">
        <v>483</v>
      </c>
      <c r="B1058" s="263"/>
      <c r="C1058" s="263"/>
      <c r="D1058" s="264"/>
      <c r="E1058" s="299"/>
      <c r="F1058" s="299"/>
      <c r="G1058" s="299"/>
      <c r="H1058" s="299"/>
      <c r="I1058" s="299"/>
      <c r="J1058" s="299"/>
      <c r="K1058" s="299"/>
      <c r="L1058" s="300"/>
    </row>
    <row r="1059" spans="1:12" ht="12.75">
      <c r="A1059" s="290" t="s">
        <v>31</v>
      </c>
      <c r="B1059" s="216"/>
      <c r="C1059" s="216"/>
      <c r="D1059" s="216"/>
      <c r="E1059" s="102"/>
      <c r="F1059" s="102"/>
      <c r="G1059" s="102"/>
      <c r="H1059" s="4">
        <v>2018</v>
      </c>
      <c r="I1059" s="4">
        <v>2019</v>
      </c>
      <c r="J1059" s="4">
        <v>2020</v>
      </c>
      <c r="K1059" s="4">
        <v>2021</v>
      </c>
      <c r="L1059" s="95" t="s">
        <v>16</v>
      </c>
    </row>
    <row r="1060" spans="1:12" ht="12.75">
      <c r="A1060" s="291" t="s">
        <v>17</v>
      </c>
      <c r="B1060" s="292"/>
      <c r="C1060" s="292"/>
      <c r="D1060" s="128"/>
      <c r="E1060" s="128"/>
      <c r="F1060" s="128"/>
      <c r="G1060" s="128"/>
      <c r="H1060" s="105">
        <f>H1065+H1069+H1073+H1077+H1081+H1085</f>
        <v>60000</v>
      </c>
      <c r="I1060" s="105">
        <f>I1065+I1069+I1073+I1077+I1081+I1085</f>
        <v>69000</v>
      </c>
      <c r="J1060" s="105">
        <f>J1065+J1069+J1073+J1077+J1081+J1085</f>
        <v>78000</v>
      </c>
      <c r="K1060" s="105">
        <f>K1065+K1069+K1073+K1077+K1081+K1085</f>
        <v>87000</v>
      </c>
      <c r="L1060" s="107">
        <f>SUM(H1060:K1060)</f>
        <v>294000</v>
      </c>
    </row>
    <row r="1061" spans="1:12" ht="13.5" thickBot="1">
      <c r="A1061" s="135"/>
      <c r="B1061" s="136"/>
      <c r="C1061" s="293"/>
      <c r="D1061" s="293"/>
      <c r="E1061" s="293"/>
      <c r="F1061" s="137"/>
      <c r="G1061" s="137"/>
      <c r="H1061" s="136"/>
      <c r="I1061" s="136"/>
      <c r="J1061" s="136"/>
      <c r="K1061" s="136"/>
      <c r="L1061" s="138"/>
    </row>
    <row r="1062" spans="1:12" ht="12.75">
      <c r="A1062" s="213" t="s">
        <v>18</v>
      </c>
      <c r="B1062" s="215" t="s">
        <v>27</v>
      </c>
      <c r="C1062" s="215"/>
      <c r="D1062" s="215"/>
      <c r="E1062" s="215"/>
      <c r="F1062" s="215" t="s">
        <v>19</v>
      </c>
      <c r="G1062" s="218" t="s">
        <v>20</v>
      </c>
      <c r="H1062" s="209">
        <v>2018</v>
      </c>
      <c r="I1062" s="209">
        <v>2019</v>
      </c>
      <c r="J1062" s="209">
        <v>2020</v>
      </c>
      <c r="K1062" s="209">
        <v>2021</v>
      </c>
      <c r="L1062" s="211" t="s">
        <v>21</v>
      </c>
    </row>
    <row r="1063" spans="1:12" ht="12.75">
      <c r="A1063" s="214"/>
      <c r="B1063" s="216"/>
      <c r="C1063" s="216"/>
      <c r="D1063" s="216"/>
      <c r="E1063" s="216"/>
      <c r="F1063" s="217"/>
      <c r="G1063" s="219"/>
      <c r="H1063" s="220"/>
      <c r="I1063" s="210"/>
      <c r="J1063" s="210"/>
      <c r="K1063" s="210"/>
      <c r="L1063" s="212"/>
    </row>
    <row r="1064" spans="1:12" ht="25.5">
      <c r="A1064" s="93" t="s">
        <v>172</v>
      </c>
      <c r="B1064" s="34" t="s">
        <v>22</v>
      </c>
      <c r="C1064" s="238" t="s">
        <v>391</v>
      </c>
      <c r="D1064" s="238"/>
      <c r="E1064" s="238"/>
      <c r="F1064" s="90"/>
      <c r="G1064" s="90" t="s">
        <v>23</v>
      </c>
      <c r="H1064" s="60">
        <v>1</v>
      </c>
      <c r="I1064" s="60">
        <v>1</v>
      </c>
      <c r="J1064" s="60">
        <v>1</v>
      </c>
      <c r="K1064" s="60">
        <v>1</v>
      </c>
      <c r="L1064" s="56">
        <f>SUM(H1064:K1064)</f>
        <v>4</v>
      </c>
    </row>
    <row r="1065" spans="1:12" ht="12.75">
      <c r="A1065" s="94"/>
      <c r="B1065" s="33" t="s">
        <v>25</v>
      </c>
      <c r="C1065" s="236" t="s">
        <v>39</v>
      </c>
      <c r="D1065" s="236"/>
      <c r="E1065" s="236"/>
      <c r="F1065" s="90"/>
      <c r="G1065" s="90" t="s">
        <v>24</v>
      </c>
      <c r="H1065" s="91">
        <v>30000</v>
      </c>
      <c r="I1065" s="91">
        <v>34000</v>
      </c>
      <c r="J1065" s="91">
        <v>38000</v>
      </c>
      <c r="K1065" s="91">
        <v>42000</v>
      </c>
      <c r="L1065" s="95">
        <f>SUM(H1065:K1065)</f>
        <v>144000</v>
      </c>
    </row>
    <row r="1066" spans="1:12" ht="12.75">
      <c r="A1066" s="94"/>
      <c r="B1066" s="34" t="s">
        <v>28</v>
      </c>
      <c r="C1066" s="236" t="s">
        <v>111</v>
      </c>
      <c r="D1066" s="236"/>
      <c r="E1066" s="236"/>
      <c r="F1066" s="90"/>
      <c r="G1066" s="90"/>
      <c r="H1066" s="91"/>
      <c r="I1066" s="91"/>
      <c r="J1066" s="91"/>
      <c r="K1066" s="91"/>
      <c r="L1066" s="95"/>
    </row>
    <row r="1067" spans="1:12" ht="12.75">
      <c r="A1067" s="94"/>
      <c r="B1067" s="33" t="s">
        <v>29</v>
      </c>
      <c r="C1067" s="237" t="s">
        <v>112</v>
      </c>
      <c r="D1067" s="237"/>
      <c r="E1067" s="237"/>
      <c r="F1067" s="90"/>
      <c r="G1067" s="8"/>
      <c r="H1067" s="92"/>
      <c r="I1067" s="92"/>
      <c r="J1067" s="92"/>
      <c r="K1067" s="92"/>
      <c r="L1067" s="96"/>
    </row>
    <row r="1068" spans="1:12" ht="25.5">
      <c r="A1068" s="93" t="s">
        <v>173</v>
      </c>
      <c r="B1068" s="34" t="s">
        <v>22</v>
      </c>
      <c r="C1068" s="238" t="s">
        <v>392</v>
      </c>
      <c r="D1068" s="238"/>
      <c r="E1068" s="238"/>
      <c r="F1068" s="90"/>
      <c r="G1068" s="90" t="s">
        <v>23</v>
      </c>
      <c r="H1068" s="60">
        <v>1</v>
      </c>
      <c r="I1068" s="60">
        <v>1</v>
      </c>
      <c r="J1068" s="60">
        <v>1</v>
      </c>
      <c r="K1068" s="60">
        <v>1</v>
      </c>
      <c r="L1068" s="56">
        <f>SUM(H1068:K1068)</f>
        <v>4</v>
      </c>
    </row>
    <row r="1069" spans="1:12" ht="12.75">
      <c r="A1069" s="94"/>
      <c r="B1069" s="33" t="s">
        <v>25</v>
      </c>
      <c r="C1069" s="236" t="s">
        <v>113</v>
      </c>
      <c r="D1069" s="236"/>
      <c r="E1069" s="236"/>
      <c r="F1069" s="90"/>
      <c r="G1069" s="90" t="s">
        <v>24</v>
      </c>
      <c r="H1069" s="91">
        <v>30000</v>
      </c>
      <c r="I1069" s="91">
        <v>35000</v>
      </c>
      <c r="J1069" s="91">
        <v>40000</v>
      </c>
      <c r="K1069" s="91">
        <v>45000</v>
      </c>
      <c r="L1069" s="95">
        <f>SUM(H1069:K1069)</f>
        <v>150000</v>
      </c>
    </row>
    <row r="1070" spans="1:12" ht="12.75">
      <c r="A1070" s="94"/>
      <c r="B1070" s="34" t="s">
        <v>28</v>
      </c>
      <c r="C1070" s="236" t="s">
        <v>111</v>
      </c>
      <c r="D1070" s="236"/>
      <c r="E1070" s="236"/>
      <c r="F1070" s="90"/>
      <c r="G1070" s="90"/>
      <c r="H1070" s="91"/>
      <c r="I1070" s="91"/>
      <c r="J1070" s="91"/>
      <c r="K1070" s="91"/>
      <c r="L1070" s="95"/>
    </row>
    <row r="1071" spans="1:12" ht="12.75">
      <c r="A1071" s="94"/>
      <c r="B1071" s="33" t="s">
        <v>29</v>
      </c>
      <c r="C1071" s="237" t="s">
        <v>112</v>
      </c>
      <c r="D1071" s="237"/>
      <c r="E1071" s="237"/>
      <c r="F1071" s="90"/>
      <c r="G1071" s="8"/>
      <c r="H1071" s="92"/>
      <c r="I1071" s="92"/>
      <c r="J1071" s="92"/>
      <c r="K1071" s="92"/>
      <c r="L1071" s="96"/>
    </row>
    <row r="1072" spans="1:12" ht="25.5">
      <c r="A1072" s="93"/>
      <c r="B1072" s="34" t="s">
        <v>22</v>
      </c>
      <c r="C1072" s="238"/>
      <c r="D1072" s="238"/>
      <c r="E1072" s="238"/>
      <c r="F1072" s="90"/>
      <c r="G1072" s="90" t="s">
        <v>23</v>
      </c>
      <c r="H1072" s="60"/>
      <c r="I1072" s="60"/>
      <c r="J1072" s="60"/>
      <c r="K1072" s="60"/>
      <c r="L1072" s="56"/>
    </row>
    <row r="1073" spans="1:12" ht="12.75">
      <c r="A1073" s="94"/>
      <c r="B1073" s="33" t="s">
        <v>25</v>
      </c>
      <c r="C1073" s="236"/>
      <c r="D1073" s="236"/>
      <c r="E1073" s="236"/>
      <c r="F1073" s="90"/>
      <c r="G1073" s="90" t="s">
        <v>24</v>
      </c>
      <c r="H1073" s="91"/>
      <c r="I1073" s="91"/>
      <c r="J1073" s="91"/>
      <c r="K1073" s="91"/>
      <c r="L1073" s="95"/>
    </row>
    <row r="1074" spans="1:12" ht="12.75">
      <c r="A1074" s="94"/>
      <c r="B1074" s="34" t="s">
        <v>28</v>
      </c>
      <c r="C1074" s="236"/>
      <c r="D1074" s="236"/>
      <c r="E1074" s="236"/>
      <c r="F1074" s="90"/>
      <c r="G1074" s="90"/>
      <c r="H1074" s="91"/>
      <c r="I1074" s="91"/>
      <c r="J1074" s="91"/>
      <c r="K1074" s="91"/>
      <c r="L1074" s="95"/>
    </row>
    <row r="1075" spans="1:12" ht="12.75">
      <c r="A1075" s="94"/>
      <c r="B1075" s="33" t="s">
        <v>29</v>
      </c>
      <c r="C1075" s="237"/>
      <c r="D1075" s="237"/>
      <c r="E1075" s="237"/>
      <c r="F1075" s="90"/>
      <c r="G1075" s="8"/>
      <c r="H1075" s="92"/>
      <c r="I1075" s="92"/>
      <c r="J1075" s="92"/>
      <c r="K1075" s="92"/>
      <c r="L1075" s="96"/>
    </row>
    <row r="1076" spans="1:12" ht="25.5">
      <c r="A1076" s="93"/>
      <c r="B1076" s="34" t="s">
        <v>22</v>
      </c>
      <c r="C1076" s="238"/>
      <c r="D1076" s="238"/>
      <c r="E1076" s="238"/>
      <c r="F1076" s="90"/>
      <c r="G1076" s="90" t="s">
        <v>23</v>
      </c>
      <c r="H1076" s="60"/>
      <c r="I1076" s="60"/>
      <c r="J1076" s="60"/>
      <c r="K1076" s="60"/>
      <c r="L1076" s="56"/>
    </row>
    <row r="1077" spans="1:12" ht="12.75">
      <c r="A1077" s="94"/>
      <c r="B1077" s="33" t="s">
        <v>25</v>
      </c>
      <c r="C1077" s="236"/>
      <c r="D1077" s="236"/>
      <c r="E1077" s="236"/>
      <c r="F1077" s="90"/>
      <c r="G1077" s="90" t="s">
        <v>24</v>
      </c>
      <c r="H1077" s="91"/>
      <c r="I1077" s="91"/>
      <c r="J1077" s="91"/>
      <c r="K1077" s="91"/>
      <c r="L1077" s="95"/>
    </row>
    <row r="1078" spans="1:12" ht="12.75">
      <c r="A1078" s="94"/>
      <c r="B1078" s="34" t="s">
        <v>28</v>
      </c>
      <c r="C1078" s="236"/>
      <c r="D1078" s="236"/>
      <c r="E1078" s="236"/>
      <c r="F1078" s="90"/>
      <c r="G1078" s="90"/>
      <c r="H1078" s="91"/>
      <c r="I1078" s="91"/>
      <c r="J1078" s="91"/>
      <c r="K1078" s="91"/>
      <c r="L1078" s="95"/>
    </row>
    <row r="1079" spans="1:12" ht="12.75">
      <c r="A1079" s="94"/>
      <c r="B1079" s="33" t="s">
        <v>29</v>
      </c>
      <c r="C1079" s="237"/>
      <c r="D1079" s="237"/>
      <c r="E1079" s="237"/>
      <c r="F1079" s="90"/>
      <c r="G1079" s="8"/>
      <c r="H1079" s="92"/>
      <c r="I1079" s="92"/>
      <c r="J1079" s="92"/>
      <c r="K1079" s="92"/>
      <c r="L1079" s="96"/>
    </row>
    <row r="1080" spans="1:12" ht="25.5">
      <c r="A1080" s="93"/>
      <c r="B1080" s="34" t="s">
        <v>22</v>
      </c>
      <c r="C1080" s="238"/>
      <c r="D1080" s="238"/>
      <c r="E1080" s="238"/>
      <c r="F1080" s="90"/>
      <c r="G1080" s="90" t="s">
        <v>23</v>
      </c>
      <c r="H1080" s="60"/>
      <c r="I1080" s="60"/>
      <c r="J1080" s="60"/>
      <c r="K1080" s="60"/>
      <c r="L1080" s="56"/>
    </row>
    <row r="1081" spans="1:12" ht="12.75">
      <c r="A1081" s="94"/>
      <c r="B1081" s="33" t="s">
        <v>25</v>
      </c>
      <c r="C1081" s="236"/>
      <c r="D1081" s="236"/>
      <c r="E1081" s="236"/>
      <c r="F1081" s="90"/>
      <c r="G1081" s="90" t="s">
        <v>24</v>
      </c>
      <c r="H1081" s="91"/>
      <c r="I1081" s="91"/>
      <c r="J1081" s="91"/>
      <c r="K1081" s="91"/>
      <c r="L1081" s="95"/>
    </row>
    <row r="1082" spans="1:12" ht="12.75">
      <c r="A1082" s="94"/>
      <c r="B1082" s="34" t="s">
        <v>28</v>
      </c>
      <c r="C1082" s="236"/>
      <c r="D1082" s="236"/>
      <c r="E1082" s="236"/>
      <c r="F1082" s="90"/>
      <c r="G1082" s="90"/>
      <c r="H1082" s="91"/>
      <c r="I1082" s="91"/>
      <c r="J1082" s="91"/>
      <c r="K1082" s="91"/>
      <c r="L1082" s="95"/>
    </row>
    <row r="1083" spans="1:12" ht="12.75">
      <c r="A1083" s="94"/>
      <c r="B1083" s="33" t="s">
        <v>29</v>
      </c>
      <c r="C1083" s="237"/>
      <c r="D1083" s="237"/>
      <c r="E1083" s="237"/>
      <c r="F1083" s="90"/>
      <c r="G1083" s="8"/>
      <c r="H1083" s="92"/>
      <c r="I1083" s="92"/>
      <c r="J1083" s="92"/>
      <c r="K1083" s="92"/>
      <c r="L1083" s="96"/>
    </row>
    <row r="1084" spans="1:12" ht="25.5">
      <c r="A1084" s="93"/>
      <c r="B1084" s="34" t="s">
        <v>22</v>
      </c>
      <c r="C1084" s="238"/>
      <c r="D1084" s="238"/>
      <c r="E1084" s="238"/>
      <c r="F1084" s="90"/>
      <c r="G1084" s="90" t="s">
        <v>23</v>
      </c>
      <c r="H1084" s="60"/>
      <c r="I1084" s="60"/>
      <c r="J1084" s="60"/>
      <c r="K1084" s="60"/>
      <c r="L1084" s="56"/>
    </row>
    <row r="1085" spans="1:12" ht="12.75">
      <c r="A1085" s="94"/>
      <c r="B1085" s="33" t="s">
        <v>25</v>
      </c>
      <c r="C1085" s="236"/>
      <c r="D1085" s="236"/>
      <c r="E1085" s="236"/>
      <c r="F1085" s="90"/>
      <c r="G1085" s="90" t="s">
        <v>24</v>
      </c>
      <c r="H1085" s="91"/>
      <c r="I1085" s="91"/>
      <c r="J1085" s="91"/>
      <c r="K1085" s="91"/>
      <c r="L1085" s="95"/>
    </row>
    <row r="1086" spans="1:12" ht="12.75">
      <c r="A1086" s="94"/>
      <c r="B1086" s="34" t="s">
        <v>28</v>
      </c>
      <c r="C1086" s="236"/>
      <c r="D1086" s="236"/>
      <c r="E1086" s="236"/>
      <c r="F1086" s="90"/>
      <c r="G1086" s="90"/>
      <c r="H1086" s="91"/>
      <c r="I1086" s="91"/>
      <c r="J1086" s="91"/>
      <c r="K1086" s="91"/>
      <c r="L1086" s="95"/>
    </row>
    <row r="1087" spans="1:12" ht="13.5" thickBot="1">
      <c r="A1087" s="97"/>
      <c r="B1087" s="16" t="s">
        <v>29</v>
      </c>
      <c r="C1087" s="239"/>
      <c r="D1087" s="239"/>
      <c r="E1087" s="239"/>
      <c r="F1087" s="98"/>
      <c r="G1087" s="99"/>
      <c r="H1087" s="100"/>
      <c r="I1087" s="100"/>
      <c r="J1087" s="100"/>
      <c r="K1087" s="100"/>
      <c r="L1087" s="101"/>
    </row>
    <row r="1088" spans="1:12" ht="13.5" thickBot="1">
      <c r="A1088" s="286" t="s">
        <v>26</v>
      </c>
      <c r="B1088" s="287"/>
      <c r="C1088" s="287"/>
      <c r="D1088" s="287"/>
      <c r="E1088" s="287"/>
      <c r="F1088" s="288"/>
      <c r="G1088" s="288"/>
      <c r="H1088" s="288"/>
      <c r="I1088" s="288"/>
      <c r="J1088" s="288"/>
      <c r="K1088" s="288"/>
      <c r="L1088" s="289"/>
    </row>
    <row r="1092" ht="12.75">
      <c r="G1092" s="74">
        <v>25</v>
      </c>
    </row>
    <row r="1094" ht="12.75">
      <c r="G1094" s="74"/>
    </row>
    <row r="1095" spans="1:12" ht="12.75">
      <c r="A1095" s="269" t="s">
        <v>34</v>
      </c>
      <c r="B1095" s="270"/>
      <c r="C1095" s="270"/>
      <c r="D1095" s="270"/>
      <c r="E1095" s="270"/>
      <c r="F1095" s="270"/>
      <c r="G1095" s="270"/>
      <c r="H1095" s="270"/>
      <c r="I1095" s="270"/>
      <c r="J1095" s="270"/>
      <c r="K1095" s="270"/>
      <c r="L1095" s="270"/>
    </row>
    <row r="1096" spans="1:12" ht="12.75">
      <c r="A1096" s="246" t="s">
        <v>30</v>
      </c>
      <c r="B1096" s="246"/>
      <c r="C1096" s="246"/>
      <c r="D1096" s="246"/>
      <c r="E1096" s="246"/>
      <c r="F1096" s="246"/>
      <c r="G1096" s="246"/>
      <c r="H1096" s="246"/>
      <c r="I1096" s="246"/>
      <c r="J1096" s="246"/>
      <c r="K1096" s="246"/>
      <c r="L1096" s="246"/>
    </row>
    <row r="1097" spans="1:12" ht="13.5" thickBot="1">
      <c r="A1097" s="271" t="s">
        <v>495</v>
      </c>
      <c r="B1097" s="271"/>
      <c r="C1097" s="271"/>
      <c r="D1097" s="271"/>
      <c r="E1097" s="271"/>
      <c r="F1097" s="271"/>
      <c r="G1097" s="271"/>
      <c r="H1097" s="271"/>
      <c r="I1097" s="271"/>
      <c r="J1097" s="271"/>
      <c r="K1097" s="271"/>
      <c r="L1097" s="271"/>
    </row>
    <row r="1098" spans="1:12" ht="13.5" thickBot="1">
      <c r="A1098" s="246" t="s">
        <v>11</v>
      </c>
      <c r="B1098" s="246"/>
      <c r="C1098" s="280" t="s">
        <v>114</v>
      </c>
      <c r="D1098" s="281"/>
      <c r="E1098" s="281"/>
      <c r="F1098" s="281"/>
      <c r="G1098" s="281"/>
      <c r="H1098" s="281"/>
      <c r="I1098" s="281"/>
      <c r="J1098" s="281"/>
      <c r="K1098" s="281"/>
      <c r="L1098" s="282"/>
    </row>
    <row r="1099" spans="1:12" ht="12.75">
      <c r="A1099" s="246" t="s">
        <v>12</v>
      </c>
      <c r="B1099" s="246"/>
      <c r="C1099" s="247" t="s">
        <v>181</v>
      </c>
      <c r="D1099" s="248"/>
      <c r="E1099" s="248"/>
      <c r="F1099" s="248"/>
      <c r="G1099" s="248"/>
      <c r="H1099" s="248"/>
      <c r="I1099" s="248"/>
      <c r="J1099" s="248"/>
      <c r="K1099" s="248"/>
      <c r="L1099" s="249"/>
    </row>
    <row r="1100" spans="1:12" ht="13.5" thickBot="1">
      <c r="A1100" s="1"/>
      <c r="B1100" s="1"/>
      <c r="C1100" s="283"/>
      <c r="D1100" s="284"/>
      <c r="E1100" s="284"/>
      <c r="F1100" s="284"/>
      <c r="G1100" s="284"/>
      <c r="H1100" s="284"/>
      <c r="I1100" s="284"/>
      <c r="J1100" s="284"/>
      <c r="K1100" s="284"/>
      <c r="L1100" s="285"/>
    </row>
    <row r="1101" spans="1:12" ht="12.75">
      <c r="A1101" s="294" t="s">
        <v>13</v>
      </c>
      <c r="B1101" s="295"/>
      <c r="C1101" s="295"/>
      <c r="D1101" s="295"/>
      <c r="E1101" s="296" t="s">
        <v>14</v>
      </c>
      <c r="F1101" s="296"/>
      <c r="G1101" s="296"/>
      <c r="H1101" s="296"/>
      <c r="I1101" s="297" t="s">
        <v>15</v>
      </c>
      <c r="J1101" s="297"/>
      <c r="K1101" s="297"/>
      <c r="L1101" s="298"/>
    </row>
    <row r="1102" spans="1:12" ht="12.75">
      <c r="A1102" s="262" t="s">
        <v>483</v>
      </c>
      <c r="B1102" s="263"/>
      <c r="C1102" s="263"/>
      <c r="D1102" s="264"/>
      <c r="E1102" s="299"/>
      <c r="F1102" s="299"/>
      <c r="G1102" s="299"/>
      <c r="H1102" s="299"/>
      <c r="I1102" s="299"/>
      <c r="J1102" s="299"/>
      <c r="K1102" s="299"/>
      <c r="L1102" s="300"/>
    </row>
    <row r="1103" spans="1:12" ht="12.75">
      <c r="A1103" s="290" t="s">
        <v>31</v>
      </c>
      <c r="B1103" s="216"/>
      <c r="C1103" s="216"/>
      <c r="D1103" s="216"/>
      <c r="E1103" s="102"/>
      <c r="F1103" s="102"/>
      <c r="G1103" s="102"/>
      <c r="H1103" s="4">
        <v>2018</v>
      </c>
      <c r="I1103" s="4">
        <v>2019</v>
      </c>
      <c r="J1103" s="4">
        <v>2020</v>
      </c>
      <c r="K1103" s="4">
        <v>2021</v>
      </c>
      <c r="L1103" s="95" t="s">
        <v>16</v>
      </c>
    </row>
    <row r="1104" spans="1:12" ht="12.75">
      <c r="A1104" s="291" t="s">
        <v>17</v>
      </c>
      <c r="B1104" s="292"/>
      <c r="C1104" s="292"/>
      <c r="D1104" s="128"/>
      <c r="E1104" s="128"/>
      <c r="F1104" s="128"/>
      <c r="G1104" s="128"/>
      <c r="H1104" s="105">
        <f>H1109+H1113</f>
        <v>300000</v>
      </c>
      <c r="I1104" s="105">
        <f>I1109+I1113+I1117+I1121+I1125+I1129</f>
        <v>395600</v>
      </c>
      <c r="J1104" s="105">
        <f>J1109+J1113+J1117+J1121+J1125+J1129</f>
        <v>523992</v>
      </c>
      <c r="K1104" s="105">
        <f>K1109+K1113+K1117+K1121+K1125+K1129</f>
        <v>658431.04</v>
      </c>
      <c r="L1104" s="107">
        <f>SUM(H1104:K1104)</f>
        <v>1878023.04</v>
      </c>
    </row>
    <row r="1105" spans="1:12" ht="13.5" thickBot="1">
      <c r="A1105" s="135"/>
      <c r="B1105" s="136"/>
      <c r="C1105" s="293"/>
      <c r="D1105" s="293"/>
      <c r="E1105" s="293"/>
      <c r="F1105" s="137"/>
      <c r="G1105" s="137"/>
      <c r="H1105" s="136"/>
      <c r="I1105" s="136"/>
      <c r="J1105" s="136"/>
      <c r="K1105" s="136"/>
      <c r="L1105" s="138"/>
    </row>
    <row r="1106" spans="1:12" ht="12.75">
      <c r="A1106" s="213" t="s">
        <v>18</v>
      </c>
      <c r="B1106" s="215" t="s">
        <v>27</v>
      </c>
      <c r="C1106" s="215"/>
      <c r="D1106" s="215"/>
      <c r="E1106" s="215"/>
      <c r="F1106" s="215" t="s">
        <v>19</v>
      </c>
      <c r="G1106" s="218" t="s">
        <v>20</v>
      </c>
      <c r="H1106" s="209">
        <v>2018</v>
      </c>
      <c r="I1106" s="209">
        <v>2019</v>
      </c>
      <c r="J1106" s="209">
        <v>2020</v>
      </c>
      <c r="K1106" s="209">
        <v>2021</v>
      </c>
      <c r="L1106" s="211" t="s">
        <v>21</v>
      </c>
    </row>
    <row r="1107" spans="1:12" ht="12.75">
      <c r="A1107" s="214"/>
      <c r="B1107" s="216"/>
      <c r="C1107" s="216"/>
      <c r="D1107" s="216"/>
      <c r="E1107" s="216"/>
      <c r="F1107" s="217"/>
      <c r="G1107" s="219"/>
      <c r="H1107" s="220"/>
      <c r="I1107" s="210"/>
      <c r="J1107" s="210"/>
      <c r="K1107" s="210"/>
      <c r="L1107" s="212"/>
    </row>
    <row r="1108" spans="1:12" ht="25.5">
      <c r="A1108" s="93" t="s">
        <v>172</v>
      </c>
      <c r="B1108" s="34" t="s">
        <v>22</v>
      </c>
      <c r="C1108" s="238" t="s">
        <v>393</v>
      </c>
      <c r="D1108" s="238"/>
      <c r="E1108" s="238"/>
      <c r="F1108" s="90"/>
      <c r="G1108" s="90" t="s">
        <v>23</v>
      </c>
      <c r="H1108" s="60">
        <v>1</v>
      </c>
      <c r="I1108" s="60">
        <v>1</v>
      </c>
      <c r="J1108" s="60">
        <v>1</v>
      </c>
      <c r="K1108" s="60">
        <v>1</v>
      </c>
      <c r="L1108" s="56">
        <f>SUM(H1108:K1108)</f>
        <v>4</v>
      </c>
    </row>
    <row r="1109" spans="1:12" ht="12.75">
      <c r="A1109" s="94"/>
      <c r="B1109" s="33" t="s">
        <v>25</v>
      </c>
      <c r="C1109" s="236" t="s">
        <v>39</v>
      </c>
      <c r="D1109" s="236"/>
      <c r="E1109" s="236"/>
      <c r="F1109" s="90"/>
      <c r="G1109" s="90" t="s">
        <v>24</v>
      </c>
      <c r="H1109" s="103">
        <v>50000</v>
      </c>
      <c r="I1109" s="91">
        <v>200000</v>
      </c>
      <c r="J1109" s="91">
        <v>300000</v>
      </c>
      <c r="K1109" s="91">
        <v>380000</v>
      </c>
      <c r="L1109" s="95">
        <f>SUM(H1109:K1109)</f>
        <v>930000</v>
      </c>
    </row>
    <row r="1110" spans="1:12" ht="12.75">
      <c r="A1110" s="94"/>
      <c r="B1110" s="34" t="s">
        <v>28</v>
      </c>
      <c r="C1110" s="236" t="s">
        <v>111</v>
      </c>
      <c r="D1110" s="236"/>
      <c r="E1110" s="236"/>
      <c r="F1110" s="90"/>
      <c r="G1110" s="90"/>
      <c r="H1110" s="91"/>
      <c r="I1110" s="91"/>
      <c r="J1110" s="91"/>
      <c r="K1110" s="91"/>
      <c r="L1110" s="95"/>
    </row>
    <row r="1111" spans="1:12" ht="12.75">
      <c r="A1111" s="94"/>
      <c r="B1111" s="33" t="s">
        <v>29</v>
      </c>
      <c r="C1111" s="237" t="s">
        <v>112</v>
      </c>
      <c r="D1111" s="237"/>
      <c r="E1111" s="237"/>
      <c r="F1111" s="90"/>
      <c r="G1111" s="8"/>
      <c r="H1111" s="92"/>
      <c r="I1111" s="92"/>
      <c r="J1111" s="92"/>
      <c r="K1111" s="92"/>
      <c r="L1111" s="96"/>
    </row>
    <row r="1112" spans="1:12" ht="25.5">
      <c r="A1112" s="93" t="s">
        <v>173</v>
      </c>
      <c r="B1112" s="34" t="s">
        <v>22</v>
      </c>
      <c r="C1112" s="238" t="s">
        <v>394</v>
      </c>
      <c r="D1112" s="238"/>
      <c r="E1112" s="238"/>
      <c r="F1112" s="90"/>
      <c r="G1112" s="90" t="s">
        <v>23</v>
      </c>
      <c r="H1112" s="60">
        <v>1</v>
      </c>
      <c r="I1112" s="60">
        <v>1</v>
      </c>
      <c r="J1112" s="60">
        <v>1</v>
      </c>
      <c r="K1112" s="60">
        <v>1</v>
      </c>
      <c r="L1112" s="56">
        <f>SUM(H1112:K1112)</f>
        <v>4</v>
      </c>
    </row>
    <row r="1113" spans="1:12" ht="12.75">
      <c r="A1113" s="94"/>
      <c r="B1113" s="33" t="s">
        <v>25</v>
      </c>
      <c r="C1113" s="236" t="s">
        <v>115</v>
      </c>
      <c r="D1113" s="236"/>
      <c r="E1113" s="236"/>
      <c r="F1113" s="90"/>
      <c r="G1113" s="90" t="s">
        <v>24</v>
      </c>
      <c r="H1113" s="103">
        <v>250000</v>
      </c>
      <c r="I1113" s="91">
        <v>195600</v>
      </c>
      <c r="J1113" s="91">
        <v>223992</v>
      </c>
      <c r="K1113" s="91">
        <v>278431.04</v>
      </c>
      <c r="L1113" s="95">
        <f>SUM(H1113:K1113)</f>
        <v>948023.04</v>
      </c>
    </row>
    <row r="1114" spans="1:12" ht="12.75">
      <c r="A1114" s="94"/>
      <c r="B1114" s="34" t="s">
        <v>28</v>
      </c>
      <c r="C1114" s="236" t="s">
        <v>111</v>
      </c>
      <c r="D1114" s="236"/>
      <c r="E1114" s="236"/>
      <c r="F1114" s="90"/>
      <c r="G1114" s="90"/>
      <c r="H1114" s="91"/>
      <c r="I1114" s="91"/>
      <c r="J1114" s="91"/>
      <c r="K1114" s="91"/>
      <c r="L1114" s="95"/>
    </row>
    <row r="1115" spans="1:12" ht="12.75">
      <c r="A1115" s="94"/>
      <c r="B1115" s="33" t="s">
        <v>29</v>
      </c>
      <c r="C1115" s="237" t="s">
        <v>112</v>
      </c>
      <c r="D1115" s="237"/>
      <c r="E1115" s="237"/>
      <c r="F1115" s="90"/>
      <c r="G1115" s="8"/>
      <c r="H1115" s="92"/>
      <c r="I1115" s="92"/>
      <c r="J1115" s="92"/>
      <c r="K1115" s="92"/>
      <c r="L1115" s="96"/>
    </row>
    <row r="1116" spans="1:12" ht="25.5">
      <c r="A1116" s="93"/>
      <c r="B1116" s="34" t="s">
        <v>22</v>
      </c>
      <c r="C1116" s="238"/>
      <c r="D1116" s="238"/>
      <c r="E1116" s="238"/>
      <c r="F1116" s="90"/>
      <c r="G1116" s="90" t="s">
        <v>23</v>
      </c>
      <c r="H1116" s="60"/>
      <c r="I1116" s="60"/>
      <c r="J1116" s="60"/>
      <c r="K1116" s="60"/>
      <c r="L1116" s="56"/>
    </row>
    <row r="1117" spans="1:12" ht="12.75">
      <c r="A1117" s="94"/>
      <c r="B1117" s="33" t="s">
        <v>25</v>
      </c>
      <c r="C1117" s="236"/>
      <c r="D1117" s="236"/>
      <c r="E1117" s="236"/>
      <c r="F1117" s="90"/>
      <c r="G1117" s="90" t="s">
        <v>24</v>
      </c>
      <c r="H1117" s="91"/>
      <c r="I1117" s="91"/>
      <c r="J1117" s="91"/>
      <c r="K1117" s="91"/>
      <c r="L1117" s="95"/>
    </row>
    <row r="1118" spans="1:12" ht="12.75">
      <c r="A1118" s="94"/>
      <c r="B1118" s="34" t="s">
        <v>28</v>
      </c>
      <c r="C1118" s="236"/>
      <c r="D1118" s="236"/>
      <c r="E1118" s="236"/>
      <c r="F1118" s="90"/>
      <c r="G1118" s="90"/>
      <c r="H1118" s="91"/>
      <c r="I1118" s="91"/>
      <c r="J1118" s="91"/>
      <c r="K1118" s="91"/>
      <c r="L1118" s="95"/>
    </row>
    <row r="1119" spans="1:12" ht="12.75">
      <c r="A1119" s="94"/>
      <c r="B1119" s="33" t="s">
        <v>29</v>
      </c>
      <c r="C1119" s="237"/>
      <c r="D1119" s="237"/>
      <c r="E1119" s="237"/>
      <c r="F1119" s="90"/>
      <c r="G1119" s="8"/>
      <c r="H1119" s="92"/>
      <c r="I1119" s="92"/>
      <c r="J1119" s="92"/>
      <c r="K1119" s="92"/>
      <c r="L1119" s="96"/>
    </row>
    <row r="1120" spans="1:12" ht="25.5">
      <c r="A1120" s="93"/>
      <c r="B1120" s="34" t="s">
        <v>22</v>
      </c>
      <c r="C1120" s="238"/>
      <c r="D1120" s="238"/>
      <c r="E1120" s="238"/>
      <c r="F1120" s="90"/>
      <c r="G1120" s="90" t="s">
        <v>23</v>
      </c>
      <c r="H1120" s="60"/>
      <c r="I1120" s="60"/>
      <c r="J1120" s="60"/>
      <c r="K1120" s="60"/>
      <c r="L1120" s="56"/>
    </row>
    <row r="1121" spans="1:12" ht="12.75">
      <c r="A1121" s="94"/>
      <c r="B1121" s="33" t="s">
        <v>25</v>
      </c>
      <c r="C1121" s="236"/>
      <c r="D1121" s="236"/>
      <c r="E1121" s="236"/>
      <c r="F1121" s="90"/>
      <c r="G1121" s="90" t="s">
        <v>24</v>
      </c>
      <c r="H1121" s="91"/>
      <c r="I1121" s="91"/>
      <c r="J1121" s="91"/>
      <c r="K1121" s="91"/>
      <c r="L1121" s="95"/>
    </row>
    <row r="1122" spans="1:12" ht="12.75">
      <c r="A1122" s="94"/>
      <c r="B1122" s="34" t="s">
        <v>28</v>
      </c>
      <c r="C1122" s="236"/>
      <c r="D1122" s="236"/>
      <c r="E1122" s="236"/>
      <c r="F1122" s="90"/>
      <c r="G1122" s="90"/>
      <c r="H1122" s="91"/>
      <c r="I1122" s="91"/>
      <c r="J1122" s="91"/>
      <c r="K1122" s="91"/>
      <c r="L1122" s="95"/>
    </row>
    <row r="1123" spans="1:12" ht="12.75">
      <c r="A1123" s="94"/>
      <c r="B1123" s="33" t="s">
        <v>29</v>
      </c>
      <c r="C1123" s="237"/>
      <c r="D1123" s="237"/>
      <c r="E1123" s="237"/>
      <c r="F1123" s="90"/>
      <c r="G1123" s="8"/>
      <c r="H1123" s="92"/>
      <c r="I1123" s="92"/>
      <c r="J1123" s="92"/>
      <c r="K1123" s="92"/>
      <c r="L1123" s="96"/>
    </row>
    <row r="1124" spans="1:12" ht="25.5">
      <c r="A1124" s="93"/>
      <c r="B1124" s="34" t="s">
        <v>22</v>
      </c>
      <c r="C1124" s="238"/>
      <c r="D1124" s="238"/>
      <c r="E1124" s="238"/>
      <c r="F1124" s="90"/>
      <c r="G1124" s="90" t="s">
        <v>23</v>
      </c>
      <c r="H1124" s="60"/>
      <c r="I1124" s="60"/>
      <c r="J1124" s="60"/>
      <c r="K1124" s="60"/>
      <c r="L1124" s="56"/>
    </row>
    <row r="1125" spans="1:12" ht="12.75">
      <c r="A1125" s="94"/>
      <c r="B1125" s="33" t="s">
        <v>25</v>
      </c>
      <c r="C1125" s="236"/>
      <c r="D1125" s="236"/>
      <c r="E1125" s="236"/>
      <c r="F1125" s="90"/>
      <c r="G1125" s="90" t="s">
        <v>24</v>
      </c>
      <c r="H1125" s="91"/>
      <c r="I1125" s="91"/>
      <c r="J1125" s="91"/>
      <c r="K1125" s="91"/>
      <c r="L1125" s="95"/>
    </row>
    <row r="1126" spans="1:12" ht="12.75">
      <c r="A1126" s="94"/>
      <c r="B1126" s="34" t="s">
        <v>28</v>
      </c>
      <c r="C1126" s="236"/>
      <c r="D1126" s="236"/>
      <c r="E1126" s="236"/>
      <c r="F1126" s="90"/>
      <c r="G1126" s="90"/>
      <c r="H1126" s="91"/>
      <c r="I1126" s="91"/>
      <c r="J1126" s="91"/>
      <c r="K1126" s="91"/>
      <c r="L1126" s="95"/>
    </row>
    <row r="1127" spans="1:12" ht="12.75">
      <c r="A1127" s="94"/>
      <c r="B1127" s="33" t="s">
        <v>29</v>
      </c>
      <c r="C1127" s="237"/>
      <c r="D1127" s="237"/>
      <c r="E1127" s="237"/>
      <c r="F1127" s="90"/>
      <c r="G1127" s="8"/>
      <c r="H1127" s="92"/>
      <c r="I1127" s="92"/>
      <c r="J1127" s="92"/>
      <c r="K1127" s="92"/>
      <c r="L1127" s="96"/>
    </row>
    <row r="1128" spans="1:12" ht="25.5">
      <c r="A1128" s="93"/>
      <c r="B1128" s="34" t="s">
        <v>22</v>
      </c>
      <c r="C1128" s="238"/>
      <c r="D1128" s="238"/>
      <c r="E1128" s="238"/>
      <c r="F1128" s="90"/>
      <c r="G1128" s="90" t="s">
        <v>23</v>
      </c>
      <c r="H1128" s="60"/>
      <c r="I1128" s="60"/>
      <c r="J1128" s="60"/>
      <c r="K1128" s="60"/>
      <c r="L1128" s="56"/>
    </row>
    <row r="1129" spans="1:12" ht="12.75">
      <c r="A1129" s="94"/>
      <c r="B1129" s="33" t="s">
        <v>25</v>
      </c>
      <c r="C1129" s="236"/>
      <c r="D1129" s="236"/>
      <c r="E1129" s="236"/>
      <c r="F1129" s="90"/>
      <c r="G1129" s="90" t="s">
        <v>24</v>
      </c>
      <c r="H1129" s="91"/>
      <c r="I1129" s="91"/>
      <c r="J1129" s="91"/>
      <c r="K1129" s="91"/>
      <c r="L1129" s="95"/>
    </row>
    <row r="1130" spans="1:12" ht="12.75">
      <c r="A1130" s="94"/>
      <c r="B1130" s="34" t="s">
        <v>28</v>
      </c>
      <c r="C1130" s="236"/>
      <c r="D1130" s="236"/>
      <c r="E1130" s="236"/>
      <c r="F1130" s="90"/>
      <c r="G1130" s="90"/>
      <c r="H1130" s="91"/>
      <c r="I1130" s="91"/>
      <c r="J1130" s="91"/>
      <c r="K1130" s="91"/>
      <c r="L1130" s="95"/>
    </row>
    <row r="1131" spans="1:12" ht="13.5" thickBot="1">
      <c r="A1131" s="94"/>
      <c r="B1131" s="33" t="s">
        <v>29</v>
      </c>
      <c r="C1131" s="237"/>
      <c r="D1131" s="237"/>
      <c r="E1131" s="237"/>
      <c r="F1131" s="90"/>
      <c r="G1131" s="8"/>
      <c r="H1131" s="92"/>
      <c r="I1131" s="92"/>
      <c r="J1131" s="92"/>
      <c r="K1131" s="92"/>
      <c r="L1131" s="96"/>
    </row>
    <row r="1132" spans="1:12" ht="13.5" thickBot="1">
      <c r="A1132" s="286" t="s">
        <v>26</v>
      </c>
      <c r="B1132" s="287"/>
      <c r="C1132" s="287"/>
      <c r="D1132" s="287"/>
      <c r="E1132" s="287"/>
      <c r="F1132" s="288"/>
      <c r="G1132" s="288"/>
      <c r="H1132" s="288"/>
      <c r="I1132" s="288"/>
      <c r="J1132" s="288"/>
      <c r="K1132" s="288"/>
      <c r="L1132" s="289"/>
    </row>
    <row r="1133" spans="1:12" ht="12.75">
      <c r="A1133" s="29"/>
      <c r="B1133" s="29"/>
      <c r="C1133" s="29"/>
      <c r="D1133" s="29"/>
      <c r="E1133" s="29"/>
      <c r="F1133" s="30"/>
      <c r="G1133" s="30"/>
      <c r="H1133" s="30"/>
      <c r="I1133" s="30"/>
      <c r="J1133" s="30"/>
      <c r="K1133" s="30"/>
      <c r="L1133" s="30"/>
    </row>
    <row r="1134" spans="1:12" ht="12.75">
      <c r="A1134" s="29"/>
      <c r="B1134" s="29"/>
      <c r="C1134" s="29"/>
      <c r="D1134" s="29"/>
      <c r="E1134" s="29"/>
      <c r="F1134" s="30"/>
      <c r="H1134" s="30"/>
      <c r="I1134" s="30"/>
      <c r="J1134" s="30"/>
      <c r="K1134" s="30"/>
      <c r="L1134" s="30"/>
    </row>
    <row r="1136" ht="12.75">
      <c r="G1136" s="89">
        <v>26</v>
      </c>
    </row>
    <row r="1137" ht="12.75">
      <c r="G1137" s="89"/>
    </row>
    <row r="1139" spans="1:12" ht="12.75">
      <c r="A1139" s="269" t="s">
        <v>34</v>
      </c>
      <c r="B1139" s="270"/>
      <c r="C1139" s="270"/>
      <c r="D1139" s="270"/>
      <c r="E1139" s="270"/>
      <c r="F1139" s="270"/>
      <c r="G1139" s="270"/>
      <c r="H1139" s="270"/>
      <c r="I1139" s="270"/>
      <c r="J1139" s="270"/>
      <c r="K1139" s="270"/>
      <c r="L1139" s="270"/>
    </row>
    <row r="1140" spans="1:12" ht="12.75">
      <c r="A1140" s="246" t="s">
        <v>30</v>
      </c>
      <c r="B1140" s="246"/>
      <c r="C1140" s="246"/>
      <c r="D1140" s="246"/>
      <c r="E1140" s="246"/>
      <c r="F1140" s="246"/>
      <c r="G1140" s="246"/>
      <c r="H1140" s="246"/>
      <c r="I1140" s="246"/>
      <c r="J1140" s="246"/>
      <c r="K1140" s="246"/>
      <c r="L1140" s="246"/>
    </row>
    <row r="1141" spans="1:12" ht="13.5" thickBot="1">
      <c r="A1141" s="271" t="s">
        <v>494</v>
      </c>
      <c r="B1141" s="271"/>
      <c r="C1141" s="271"/>
      <c r="D1141" s="271"/>
      <c r="E1141" s="271"/>
      <c r="F1141" s="271"/>
      <c r="G1141" s="271"/>
      <c r="H1141" s="271"/>
      <c r="I1141" s="271"/>
      <c r="J1141" s="271"/>
      <c r="K1141" s="271"/>
      <c r="L1141" s="271"/>
    </row>
    <row r="1142" spans="1:12" ht="13.5" thickBot="1">
      <c r="A1142" s="246" t="s">
        <v>11</v>
      </c>
      <c r="B1142" s="246"/>
      <c r="C1142" s="280" t="s">
        <v>116</v>
      </c>
      <c r="D1142" s="281"/>
      <c r="E1142" s="281"/>
      <c r="F1142" s="281"/>
      <c r="G1142" s="281"/>
      <c r="H1142" s="281"/>
      <c r="I1142" s="281"/>
      <c r="J1142" s="281"/>
      <c r="K1142" s="281"/>
      <c r="L1142" s="282"/>
    </row>
    <row r="1143" spans="1:12" ht="12.75">
      <c r="A1143" s="246" t="s">
        <v>12</v>
      </c>
      <c r="B1143" s="246"/>
      <c r="C1143" s="247" t="s">
        <v>122</v>
      </c>
      <c r="D1143" s="248"/>
      <c r="E1143" s="248"/>
      <c r="F1143" s="248"/>
      <c r="G1143" s="248"/>
      <c r="H1143" s="248"/>
      <c r="I1143" s="248"/>
      <c r="J1143" s="248"/>
      <c r="K1143" s="248"/>
      <c r="L1143" s="249"/>
    </row>
    <row r="1144" spans="1:12" ht="13.5" thickBot="1">
      <c r="A1144" s="23"/>
      <c r="B1144" s="23"/>
      <c r="C1144" s="283"/>
      <c r="D1144" s="284"/>
      <c r="E1144" s="284"/>
      <c r="F1144" s="284"/>
      <c r="G1144" s="284"/>
      <c r="H1144" s="284"/>
      <c r="I1144" s="284"/>
      <c r="J1144" s="284"/>
      <c r="K1144" s="284"/>
      <c r="L1144" s="285"/>
    </row>
    <row r="1145" spans="1:12" ht="12.75">
      <c r="A1145" s="294" t="s">
        <v>13</v>
      </c>
      <c r="B1145" s="295"/>
      <c r="C1145" s="295"/>
      <c r="D1145" s="295"/>
      <c r="E1145" s="296" t="s">
        <v>14</v>
      </c>
      <c r="F1145" s="296"/>
      <c r="G1145" s="296"/>
      <c r="H1145" s="296"/>
      <c r="I1145" s="297" t="s">
        <v>15</v>
      </c>
      <c r="J1145" s="297"/>
      <c r="K1145" s="297"/>
      <c r="L1145" s="298"/>
    </row>
    <row r="1146" spans="1:12" ht="12.75">
      <c r="A1146" s="262" t="s">
        <v>483</v>
      </c>
      <c r="B1146" s="263"/>
      <c r="C1146" s="263"/>
      <c r="D1146" s="264"/>
      <c r="E1146" s="299"/>
      <c r="F1146" s="299"/>
      <c r="G1146" s="299"/>
      <c r="H1146" s="299"/>
      <c r="I1146" s="299"/>
      <c r="J1146" s="299"/>
      <c r="K1146" s="299"/>
      <c r="L1146" s="300"/>
    </row>
    <row r="1147" spans="1:12" ht="12.75">
      <c r="A1147" s="290" t="s">
        <v>31</v>
      </c>
      <c r="B1147" s="216"/>
      <c r="C1147" s="216"/>
      <c r="D1147" s="216"/>
      <c r="E1147" s="102"/>
      <c r="F1147" s="102"/>
      <c r="G1147" s="102"/>
      <c r="H1147" s="4">
        <v>2018</v>
      </c>
      <c r="I1147" s="4">
        <v>2019</v>
      </c>
      <c r="J1147" s="4">
        <v>2020</v>
      </c>
      <c r="K1147" s="4">
        <v>2021</v>
      </c>
      <c r="L1147" s="95" t="s">
        <v>16</v>
      </c>
    </row>
    <row r="1148" spans="1:12" ht="12.75">
      <c r="A1148" s="291" t="s">
        <v>17</v>
      </c>
      <c r="B1148" s="292"/>
      <c r="C1148" s="292"/>
      <c r="D1148" s="128"/>
      <c r="E1148" s="128"/>
      <c r="F1148" s="128"/>
      <c r="G1148" s="128"/>
      <c r="H1148" s="105">
        <f>H1153+H1157+H1161+H1165+H1169+H1173</f>
        <v>260000</v>
      </c>
      <c r="I1148" s="105">
        <f>I1153+I1157+I1161+I1165+I1169+I1173</f>
        <v>305000</v>
      </c>
      <c r="J1148" s="105">
        <f>J1153+J1157+J1161+J1165+J1169+J1173</f>
        <v>305000</v>
      </c>
      <c r="K1148" s="105">
        <f>K1153+K1157+K1161+K1165+K1169+K1173</f>
        <v>330000</v>
      </c>
      <c r="L1148" s="107">
        <f>SUM(H1148:K1148)</f>
        <v>1200000</v>
      </c>
    </row>
    <row r="1149" spans="1:12" ht="13.5" thickBot="1">
      <c r="A1149" s="135"/>
      <c r="B1149" s="136"/>
      <c r="C1149" s="293"/>
      <c r="D1149" s="293"/>
      <c r="E1149" s="293"/>
      <c r="F1149" s="137"/>
      <c r="G1149" s="137"/>
      <c r="H1149" s="136"/>
      <c r="I1149" s="136"/>
      <c r="J1149" s="136"/>
      <c r="K1149" s="136"/>
      <c r="L1149" s="138"/>
    </row>
    <row r="1150" spans="1:12" ht="12.75">
      <c r="A1150" s="213" t="s">
        <v>18</v>
      </c>
      <c r="B1150" s="215" t="s">
        <v>27</v>
      </c>
      <c r="C1150" s="215"/>
      <c r="D1150" s="215"/>
      <c r="E1150" s="215"/>
      <c r="F1150" s="215" t="s">
        <v>19</v>
      </c>
      <c r="G1150" s="218" t="s">
        <v>20</v>
      </c>
      <c r="H1150" s="209">
        <v>2018</v>
      </c>
      <c r="I1150" s="209">
        <v>2019</v>
      </c>
      <c r="J1150" s="209">
        <v>2020</v>
      </c>
      <c r="K1150" s="209">
        <v>2021</v>
      </c>
      <c r="L1150" s="211" t="s">
        <v>21</v>
      </c>
    </row>
    <row r="1151" spans="1:12" ht="12.75">
      <c r="A1151" s="214"/>
      <c r="B1151" s="216"/>
      <c r="C1151" s="216"/>
      <c r="D1151" s="216"/>
      <c r="E1151" s="216"/>
      <c r="F1151" s="217"/>
      <c r="G1151" s="219"/>
      <c r="H1151" s="220"/>
      <c r="I1151" s="210"/>
      <c r="J1151" s="210"/>
      <c r="K1151" s="210"/>
      <c r="L1151" s="212"/>
    </row>
    <row r="1152" spans="1:12" ht="25.5">
      <c r="A1152" s="93" t="s">
        <v>172</v>
      </c>
      <c r="B1152" s="34" t="s">
        <v>22</v>
      </c>
      <c r="C1152" s="238" t="s">
        <v>395</v>
      </c>
      <c r="D1152" s="238"/>
      <c r="E1152" s="238"/>
      <c r="F1152" s="90"/>
      <c r="G1152" s="90" t="s">
        <v>23</v>
      </c>
      <c r="H1152" s="60">
        <v>1</v>
      </c>
      <c r="I1152" s="60">
        <v>1</v>
      </c>
      <c r="J1152" s="60">
        <v>1</v>
      </c>
      <c r="K1152" s="60">
        <v>1</v>
      </c>
      <c r="L1152" s="56">
        <f>SUM(H1152:K1152)</f>
        <v>4</v>
      </c>
    </row>
    <row r="1153" spans="1:12" ht="12.75">
      <c r="A1153" s="94"/>
      <c r="B1153" s="33" t="s">
        <v>25</v>
      </c>
      <c r="C1153" s="236" t="s">
        <v>117</v>
      </c>
      <c r="D1153" s="236"/>
      <c r="E1153" s="236"/>
      <c r="F1153" s="90"/>
      <c r="G1153" s="90" t="s">
        <v>24</v>
      </c>
      <c r="H1153" s="91">
        <v>150000</v>
      </c>
      <c r="I1153" s="91">
        <v>160000</v>
      </c>
      <c r="J1153" s="91">
        <v>170000</v>
      </c>
      <c r="K1153" s="91">
        <v>180000</v>
      </c>
      <c r="L1153" s="95">
        <f>SUM(H1153:K1153)</f>
        <v>660000</v>
      </c>
    </row>
    <row r="1154" spans="1:12" ht="12.75">
      <c r="A1154" s="94"/>
      <c r="B1154" s="34" t="s">
        <v>28</v>
      </c>
      <c r="C1154" s="236" t="s">
        <v>111</v>
      </c>
      <c r="D1154" s="236"/>
      <c r="E1154" s="236"/>
      <c r="F1154" s="90"/>
      <c r="G1154" s="90"/>
      <c r="H1154" s="91"/>
      <c r="I1154" s="91"/>
      <c r="J1154" s="91"/>
      <c r="K1154" s="91"/>
      <c r="L1154" s="95"/>
    </row>
    <row r="1155" spans="1:12" ht="12.75">
      <c r="A1155" s="94"/>
      <c r="B1155" s="33" t="s">
        <v>29</v>
      </c>
      <c r="C1155" s="237" t="s">
        <v>118</v>
      </c>
      <c r="D1155" s="237"/>
      <c r="E1155" s="237"/>
      <c r="F1155" s="90"/>
      <c r="G1155" s="8"/>
      <c r="H1155" s="92"/>
      <c r="I1155" s="92"/>
      <c r="J1155" s="92"/>
      <c r="K1155" s="92"/>
      <c r="L1155" s="96"/>
    </row>
    <row r="1156" spans="1:12" ht="25.5">
      <c r="A1156" s="93" t="s">
        <v>173</v>
      </c>
      <c r="B1156" s="34" t="s">
        <v>22</v>
      </c>
      <c r="C1156" s="238" t="s">
        <v>396</v>
      </c>
      <c r="D1156" s="238"/>
      <c r="E1156" s="238"/>
      <c r="F1156" s="90"/>
      <c r="G1156" s="90" t="s">
        <v>23</v>
      </c>
      <c r="H1156" s="60">
        <v>1</v>
      </c>
      <c r="I1156" s="60">
        <v>1</v>
      </c>
      <c r="J1156" s="60">
        <v>1</v>
      </c>
      <c r="K1156" s="60">
        <v>1</v>
      </c>
      <c r="L1156" s="56">
        <f>SUM(H1156:K1156)</f>
        <v>4</v>
      </c>
    </row>
    <row r="1157" spans="1:12" ht="12.75">
      <c r="A1157" s="94"/>
      <c r="B1157" s="33" t="s">
        <v>25</v>
      </c>
      <c r="C1157" s="236" t="s">
        <v>119</v>
      </c>
      <c r="D1157" s="236"/>
      <c r="E1157" s="236"/>
      <c r="F1157" s="90"/>
      <c r="G1157" s="90" t="s">
        <v>24</v>
      </c>
      <c r="H1157" s="91">
        <v>100000</v>
      </c>
      <c r="I1157" s="91">
        <v>115000</v>
      </c>
      <c r="J1157" s="91">
        <v>125000</v>
      </c>
      <c r="K1157" s="91">
        <v>140000</v>
      </c>
      <c r="L1157" s="95">
        <f>SUM(H1157:K1157)</f>
        <v>480000</v>
      </c>
    </row>
    <row r="1158" spans="1:12" ht="12.75">
      <c r="A1158" s="94"/>
      <c r="B1158" s="34" t="s">
        <v>28</v>
      </c>
      <c r="C1158" s="236" t="s">
        <v>111</v>
      </c>
      <c r="D1158" s="236"/>
      <c r="E1158" s="236"/>
      <c r="F1158" s="90"/>
      <c r="G1158" s="90"/>
      <c r="H1158" s="91"/>
      <c r="I1158" s="91"/>
      <c r="J1158" s="91"/>
      <c r="K1158" s="91"/>
      <c r="L1158" s="95"/>
    </row>
    <row r="1159" spans="1:12" ht="12.75">
      <c r="A1159" s="94"/>
      <c r="B1159" s="33" t="s">
        <v>29</v>
      </c>
      <c r="C1159" s="237" t="s">
        <v>118</v>
      </c>
      <c r="D1159" s="237"/>
      <c r="E1159" s="237"/>
      <c r="F1159" s="90"/>
      <c r="G1159" s="8"/>
      <c r="H1159" s="92"/>
      <c r="I1159" s="92"/>
      <c r="J1159" s="92"/>
      <c r="K1159" s="92"/>
      <c r="L1159" s="96"/>
    </row>
    <row r="1160" spans="1:12" ht="25.5">
      <c r="A1160" s="93" t="s">
        <v>173</v>
      </c>
      <c r="B1160" s="34" t="s">
        <v>22</v>
      </c>
      <c r="C1160" s="238" t="s">
        <v>397</v>
      </c>
      <c r="D1160" s="238"/>
      <c r="E1160" s="238"/>
      <c r="F1160" s="90"/>
      <c r="G1160" s="90" t="s">
        <v>23</v>
      </c>
      <c r="H1160" s="60">
        <v>1</v>
      </c>
      <c r="I1160" s="60">
        <v>1</v>
      </c>
      <c r="J1160" s="60">
        <v>1</v>
      </c>
      <c r="K1160" s="60">
        <v>1</v>
      </c>
      <c r="L1160" s="56">
        <f>SUM(H1160:K1160)</f>
        <v>4</v>
      </c>
    </row>
    <row r="1161" spans="1:12" ht="12.75">
      <c r="A1161" s="94"/>
      <c r="B1161" s="33" t="s">
        <v>25</v>
      </c>
      <c r="C1161" s="236" t="s">
        <v>120</v>
      </c>
      <c r="D1161" s="236"/>
      <c r="E1161" s="236"/>
      <c r="F1161" s="90"/>
      <c r="G1161" s="90" t="s">
        <v>24</v>
      </c>
      <c r="H1161" s="91">
        <v>0</v>
      </c>
      <c r="I1161" s="91">
        <v>20000</v>
      </c>
      <c r="J1161" s="91">
        <v>0</v>
      </c>
      <c r="K1161" s="91">
        <v>0</v>
      </c>
      <c r="L1161" s="95">
        <f>SUM(H1161:K1161)</f>
        <v>20000</v>
      </c>
    </row>
    <row r="1162" spans="1:12" ht="12.75">
      <c r="A1162" s="94"/>
      <c r="B1162" s="34" t="s">
        <v>28</v>
      </c>
      <c r="C1162" s="236" t="s">
        <v>111</v>
      </c>
      <c r="D1162" s="236"/>
      <c r="E1162" s="236"/>
      <c r="F1162" s="90"/>
      <c r="G1162" s="90"/>
      <c r="H1162" s="91"/>
      <c r="I1162" s="91"/>
      <c r="J1162" s="91"/>
      <c r="K1162" s="91"/>
      <c r="L1162" s="95"/>
    </row>
    <row r="1163" spans="1:12" ht="12.75">
      <c r="A1163" s="94"/>
      <c r="B1163" s="33" t="s">
        <v>29</v>
      </c>
      <c r="C1163" s="237" t="s">
        <v>118</v>
      </c>
      <c r="D1163" s="237"/>
      <c r="E1163" s="237"/>
      <c r="F1163" s="90"/>
      <c r="G1163" s="8"/>
      <c r="H1163" s="92"/>
      <c r="I1163" s="92"/>
      <c r="J1163" s="92"/>
      <c r="K1163" s="92"/>
      <c r="L1163" s="96"/>
    </row>
    <row r="1164" spans="1:12" ht="25.5">
      <c r="A1164" s="93" t="s">
        <v>172</v>
      </c>
      <c r="B1164" s="34" t="s">
        <v>22</v>
      </c>
      <c r="C1164" s="238" t="s">
        <v>398</v>
      </c>
      <c r="D1164" s="238"/>
      <c r="E1164" s="238"/>
      <c r="F1164" s="90"/>
      <c r="G1164" s="90" t="s">
        <v>23</v>
      </c>
      <c r="H1164" s="60">
        <v>1</v>
      </c>
      <c r="I1164" s="60">
        <v>1</v>
      </c>
      <c r="J1164" s="60">
        <v>1</v>
      </c>
      <c r="K1164" s="60">
        <v>1</v>
      </c>
      <c r="L1164" s="56">
        <f>SUM(H1164:K1164)</f>
        <v>4</v>
      </c>
    </row>
    <row r="1165" spans="1:12" ht="12.75">
      <c r="A1165" s="94"/>
      <c r="B1165" s="33" t="s">
        <v>25</v>
      </c>
      <c r="C1165" s="236" t="s">
        <v>121</v>
      </c>
      <c r="D1165" s="236"/>
      <c r="E1165" s="236"/>
      <c r="F1165" s="90"/>
      <c r="G1165" s="90" t="s">
        <v>24</v>
      </c>
      <c r="H1165" s="91">
        <v>10000</v>
      </c>
      <c r="I1165" s="91">
        <v>10000</v>
      </c>
      <c r="J1165" s="91">
        <v>10000</v>
      </c>
      <c r="K1165" s="91">
        <v>10000</v>
      </c>
      <c r="L1165" s="95">
        <f>SUM(H1165:K1165)</f>
        <v>40000</v>
      </c>
    </row>
    <row r="1166" spans="1:12" ht="12.75">
      <c r="A1166" s="94"/>
      <c r="B1166" s="34" t="s">
        <v>28</v>
      </c>
      <c r="C1166" s="236" t="s">
        <v>111</v>
      </c>
      <c r="D1166" s="236"/>
      <c r="E1166" s="236"/>
      <c r="F1166" s="90"/>
      <c r="G1166" s="90"/>
      <c r="H1166" s="91"/>
      <c r="I1166" s="91"/>
      <c r="J1166" s="91"/>
      <c r="K1166" s="91"/>
      <c r="L1166" s="95"/>
    </row>
    <row r="1167" spans="1:12" ht="16.5" customHeight="1">
      <c r="A1167" s="94"/>
      <c r="B1167" s="33" t="s">
        <v>29</v>
      </c>
      <c r="C1167" s="237" t="s">
        <v>118</v>
      </c>
      <c r="D1167" s="237"/>
      <c r="E1167" s="237"/>
      <c r="F1167" s="90"/>
      <c r="G1167" s="8"/>
      <c r="H1167" s="92"/>
      <c r="I1167" s="92"/>
      <c r="J1167" s="92"/>
      <c r="K1167" s="92"/>
      <c r="L1167" s="96"/>
    </row>
    <row r="1168" spans="1:12" ht="25.5">
      <c r="A1168" s="93"/>
      <c r="B1168" s="34" t="s">
        <v>22</v>
      </c>
      <c r="C1168" s="238"/>
      <c r="D1168" s="238"/>
      <c r="E1168" s="238"/>
      <c r="F1168" s="90"/>
      <c r="G1168" s="90" t="s">
        <v>23</v>
      </c>
      <c r="H1168" s="60"/>
      <c r="I1168" s="60"/>
      <c r="J1168" s="60"/>
      <c r="K1168" s="60"/>
      <c r="L1168" s="56"/>
    </row>
    <row r="1169" spans="1:12" ht="12.75">
      <c r="A1169" s="94"/>
      <c r="B1169" s="33" t="s">
        <v>25</v>
      </c>
      <c r="C1169" s="236"/>
      <c r="D1169" s="236"/>
      <c r="E1169" s="236"/>
      <c r="F1169" s="90"/>
      <c r="G1169" s="90" t="s">
        <v>24</v>
      </c>
      <c r="H1169" s="91"/>
      <c r="I1169" s="91"/>
      <c r="J1169" s="91"/>
      <c r="K1169" s="91"/>
      <c r="L1169" s="95"/>
    </row>
    <row r="1170" spans="1:12" ht="12.75">
      <c r="A1170" s="94"/>
      <c r="B1170" s="34" t="s">
        <v>28</v>
      </c>
      <c r="C1170" s="236"/>
      <c r="D1170" s="236"/>
      <c r="E1170" s="236"/>
      <c r="F1170" s="90"/>
      <c r="G1170" s="90"/>
      <c r="H1170" s="91"/>
      <c r="I1170" s="91"/>
      <c r="J1170" s="91"/>
      <c r="K1170" s="91"/>
      <c r="L1170" s="95"/>
    </row>
    <row r="1171" spans="1:12" ht="12.75">
      <c r="A1171" s="94"/>
      <c r="B1171" s="33" t="s">
        <v>29</v>
      </c>
      <c r="C1171" s="237"/>
      <c r="D1171" s="237"/>
      <c r="E1171" s="237"/>
      <c r="F1171" s="90"/>
      <c r="G1171" s="8"/>
      <c r="H1171" s="92"/>
      <c r="I1171" s="92"/>
      <c r="J1171" s="92"/>
      <c r="K1171" s="92"/>
      <c r="L1171" s="96"/>
    </row>
    <row r="1172" spans="1:12" ht="25.5">
      <c r="A1172" s="93"/>
      <c r="B1172" s="34" t="s">
        <v>22</v>
      </c>
      <c r="C1172" s="238"/>
      <c r="D1172" s="238"/>
      <c r="E1172" s="238"/>
      <c r="F1172" s="90"/>
      <c r="G1172" s="90" t="s">
        <v>23</v>
      </c>
      <c r="H1172" s="60"/>
      <c r="I1172" s="60"/>
      <c r="J1172" s="60"/>
      <c r="K1172" s="60"/>
      <c r="L1172" s="56"/>
    </row>
    <row r="1173" spans="1:12" ht="12.75">
      <c r="A1173" s="94"/>
      <c r="B1173" s="33" t="s">
        <v>25</v>
      </c>
      <c r="C1173" s="236"/>
      <c r="D1173" s="236"/>
      <c r="E1173" s="236"/>
      <c r="F1173" s="90"/>
      <c r="G1173" s="90" t="s">
        <v>24</v>
      </c>
      <c r="H1173" s="91"/>
      <c r="I1173" s="91"/>
      <c r="J1173" s="91"/>
      <c r="K1173" s="91"/>
      <c r="L1173" s="95"/>
    </row>
    <row r="1174" spans="1:12" ht="12.75">
      <c r="A1174" s="94"/>
      <c r="B1174" s="34" t="s">
        <v>28</v>
      </c>
      <c r="C1174" s="236"/>
      <c r="D1174" s="236"/>
      <c r="E1174" s="236"/>
      <c r="F1174" s="90"/>
      <c r="G1174" s="90"/>
      <c r="H1174" s="91"/>
      <c r="I1174" s="91"/>
      <c r="J1174" s="91"/>
      <c r="K1174" s="91"/>
      <c r="L1174" s="95"/>
    </row>
    <row r="1175" spans="1:12" ht="13.5" thickBot="1">
      <c r="A1175" s="97"/>
      <c r="B1175" s="16" t="s">
        <v>29</v>
      </c>
      <c r="C1175" s="239"/>
      <c r="D1175" s="239"/>
      <c r="E1175" s="239"/>
      <c r="F1175" s="98"/>
      <c r="G1175" s="99"/>
      <c r="H1175" s="100"/>
      <c r="I1175" s="100"/>
      <c r="J1175" s="100"/>
      <c r="K1175" s="100"/>
      <c r="L1175" s="101"/>
    </row>
    <row r="1176" spans="1:12" ht="13.5" thickBot="1">
      <c r="A1176" s="286" t="s">
        <v>26</v>
      </c>
      <c r="B1176" s="287"/>
      <c r="C1176" s="287"/>
      <c r="D1176" s="287"/>
      <c r="E1176" s="287"/>
      <c r="F1176" s="288"/>
      <c r="G1176" s="288"/>
      <c r="H1176" s="288"/>
      <c r="I1176" s="288"/>
      <c r="J1176" s="288"/>
      <c r="K1176" s="288"/>
      <c r="L1176" s="289"/>
    </row>
    <row r="1177" spans="1:12" ht="12.75">
      <c r="A1177" s="29"/>
      <c r="B1177" s="29"/>
      <c r="C1177" s="29"/>
      <c r="D1177" s="29"/>
      <c r="E1177" s="29"/>
      <c r="F1177" s="30"/>
      <c r="G1177" s="30"/>
      <c r="H1177" s="30"/>
      <c r="I1177" s="30"/>
      <c r="J1177" s="30"/>
      <c r="K1177" s="30"/>
      <c r="L1177" s="30"/>
    </row>
    <row r="1178" spans="1:12" ht="12.75">
      <c r="A1178" s="29"/>
      <c r="B1178" s="29"/>
      <c r="C1178" s="29"/>
      <c r="D1178" s="29"/>
      <c r="E1178" s="29"/>
      <c r="F1178" s="30"/>
      <c r="G1178" s="30"/>
      <c r="H1178" s="30"/>
      <c r="I1178" s="30"/>
      <c r="J1178" s="30"/>
      <c r="K1178" s="30"/>
      <c r="L1178" s="30"/>
    </row>
    <row r="1180" ht="12.75">
      <c r="G1180" s="74">
        <v>27</v>
      </c>
    </row>
    <row r="1183" spans="1:12" ht="12.75">
      <c r="A1183" s="269" t="s">
        <v>34</v>
      </c>
      <c r="B1183" s="270"/>
      <c r="C1183" s="270"/>
      <c r="D1183" s="270"/>
      <c r="E1183" s="270"/>
      <c r="F1183" s="270"/>
      <c r="G1183" s="270"/>
      <c r="H1183" s="270"/>
      <c r="I1183" s="270"/>
      <c r="J1183" s="270"/>
      <c r="K1183" s="270"/>
      <c r="L1183" s="270"/>
    </row>
    <row r="1184" spans="1:12" ht="12.75">
      <c r="A1184" s="246" t="s">
        <v>30</v>
      </c>
      <c r="B1184" s="246"/>
      <c r="C1184" s="246"/>
      <c r="D1184" s="246"/>
      <c r="E1184" s="246"/>
      <c r="F1184" s="246"/>
      <c r="G1184" s="246"/>
      <c r="H1184" s="246"/>
      <c r="I1184" s="246"/>
      <c r="J1184" s="246"/>
      <c r="K1184" s="246"/>
      <c r="L1184" s="246"/>
    </row>
    <row r="1185" spans="1:12" ht="13.5" thickBot="1">
      <c r="A1185" s="271" t="s">
        <v>496</v>
      </c>
      <c r="B1185" s="271"/>
      <c r="C1185" s="271"/>
      <c r="D1185" s="271"/>
      <c r="E1185" s="271"/>
      <c r="F1185" s="271"/>
      <c r="G1185" s="271"/>
      <c r="H1185" s="271"/>
      <c r="I1185" s="271"/>
      <c r="J1185" s="271"/>
      <c r="K1185" s="271"/>
      <c r="L1185" s="271"/>
    </row>
    <row r="1186" spans="1:12" ht="13.5" thickBot="1">
      <c r="A1186" s="246" t="s">
        <v>11</v>
      </c>
      <c r="B1186" s="246"/>
      <c r="C1186" s="280" t="s">
        <v>123</v>
      </c>
      <c r="D1186" s="281"/>
      <c r="E1186" s="281"/>
      <c r="F1186" s="281"/>
      <c r="G1186" s="281"/>
      <c r="H1186" s="281"/>
      <c r="I1186" s="281"/>
      <c r="J1186" s="281"/>
      <c r="K1186" s="281"/>
      <c r="L1186" s="282"/>
    </row>
    <row r="1187" spans="1:12" ht="12.75">
      <c r="A1187" s="246" t="s">
        <v>12</v>
      </c>
      <c r="B1187" s="246"/>
      <c r="C1187" s="247" t="s">
        <v>182</v>
      </c>
      <c r="D1187" s="248"/>
      <c r="E1187" s="248"/>
      <c r="F1187" s="248"/>
      <c r="G1187" s="248"/>
      <c r="H1187" s="248"/>
      <c r="I1187" s="248"/>
      <c r="J1187" s="248"/>
      <c r="K1187" s="248"/>
      <c r="L1187" s="249"/>
    </row>
    <row r="1188" spans="1:12" ht="13.5" thickBot="1">
      <c r="A1188" s="23"/>
      <c r="B1188" s="23"/>
      <c r="C1188" s="283"/>
      <c r="D1188" s="284"/>
      <c r="E1188" s="284"/>
      <c r="F1188" s="284"/>
      <c r="G1188" s="284"/>
      <c r="H1188" s="284"/>
      <c r="I1188" s="284"/>
      <c r="J1188" s="284"/>
      <c r="K1188" s="284"/>
      <c r="L1188" s="285"/>
    </row>
    <row r="1189" spans="1:12" ht="12.75">
      <c r="A1189" s="294" t="s">
        <v>13</v>
      </c>
      <c r="B1189" s="295"/>
      <c r="C1189" s="295"/>
      <c r="D1189" s="295"/>
      <c r="E1189" s="296" t="s">
        <v>14</v>
      </c>
      <c r="F1189" s="296"/>
      <c r="G1189" s="296"/>
      <c r="H1189" s="296"/>
      <c r="I1189" s="297" t="s">
        <v>15</v>
      </c>
      <c r="J1189" s="297"/>
      <c r="K1189" s="297"/>
      <c r="L1189" s="298"/>
    </row>
    <row r="1190" spans="1:12" ht="12.75">
      <c r="A1190" s="262" t="s">
        <v>483</v>
      </c>
      <c r="B1190" s="263"/>
      <c r="C1190" s="263"/>
      <c r="D1190" s="264"/>
      <c r="E1190" s="299"/>
      <c r="F1190" s="299"/>
      <c r="G1190" s="299"/>
      <c r="H1190" s="299"/>
      <c r="I1190" s="299"/>
      <c r="J1190" s="299"/>
      <c r="K1190" s="299"/>
      <c r="L1190" s="300"/>
    </row>
    <row r="1191" spans="1:12" ht="12.75">
      <c r="A1191" s="290" t="s">
        <v>31</v>
      </c>
      <c r="B1191" s="216"/>
      <c r="C1191" s="216"/>
      <c r="D1191" s="216"/>
      <c r="E1191" s="102"/>
      <c r="F1191" s="102"/>
      <c r="G1191" s="102"/>
      <c r="H1191" s="4">
        <v>2018</v>
      </c>
      <c r="I1191" s="4">
        <v>2019</v>
      </c>
      <c r="J1191" s="4">
        <v>2020</v>
      </c>
      <c r="K1191" s="4">
        <v>2021</v>
      </c>
      <c r="L1191" s="95" t="s">
        <v>16</v>
      </c>
    </row>
    <row r="1192" spans="1:12" ht="12.75">
      <c r="A1192" s="291" t="s">
        <v>17</v>
      </c>
      <c r="B1192" s="292"/>
      <c r="C1192" s="292"/>
      <c r="D1192" s="128"/>
      <c r="E1192" s="128"/>
      <c r="F1192" s="128"/>
      <c r="G1192" s="128"/>
      <c r="H1192" s="105">
        <f>H1197+H1201+H1205+H1209+H1213+H1217</f>
        <v>65000</v>
      </c>
      <c r="I1192" s="105">
        <f>I1197+I1201+I1205+I1209+I1213+I1217</f>
        <v>15000</v>
      </c>
      <c r="J1192" s="105">
        <f>J1197+J1201+J1205+J1209+J1213+J1217</f>
        <v>15000</v>
      </c>
      <c r="K1192" s="105">
        <f>K1197+K1201+K1205+K1209+K1213+K1217</f>
        <v>15000</v>
      </c>
      <c r="L1192" s="107">
        <f>SUM(H1192:K1192)</f>
        <v>110000</v>
      </c>
    </row>
    <row r="1193" spans="1:12" ht="13.5" thickBot="1">
      <c r="A1193" s="135"/>
      <c r="B1193" s="136"/>
      <c r="C1193" s="293"/>
      <c r="D1193" s="293"/>
      <c r="E1193" s="293"/>
      <c r="F1193" s="137"/>
      <c r="G1193" s="137"/>
      <c r="H1193" s="136"/>
      <c r="I1193" s="136"/>
      <c r="J1193" s="136"/>
      <c r="K1193" s="136"/>
      <c r="L1193" s="138"/>
    </row>
    <row r="1194" spans="1:12" ht="12.75">
      <c r="A1194" s="213" t="s">
        <v>18</v>
      </c>
      <c r="B1194" s="215" t="s">
        <v>27</v>
      </c>
      <c r="C1194" s="215"/>
      <c r="D1194" s="215"/>
      <c r="E1194" s="215"/>
      <c r="F1194" s="215" t="s">
        <v>19</v>
      </c>
      <c r="G1194" s="218" t="s">
        <v>20</v>
      </c>
      <c r="H1194" s="209">
        <v>2018</v>
      </c>
      <c r="I1194" s="209">
        <v>2019</v>
      </c>
      <c r="J1194" s="209">
        <v>2020</v>
      </c>
      <c r="K1194" s="209">
        <v>2021</v>
      </c>
      <c r="L1194" s="211" t="s">
        <v>21</v>
      </c>
    </row>
    <row r="1195" spans="1:12" ht="12.75">
      <c r="A1195" s="214"/>
      <c r="B1195" s="216"/>
      <c r="C1195" s="216"/>
      <c r="D1195" s="216"/>
      <c r="E1195" s="216"/>
      <c r="F1195" s="217"/>
      <c r="G1195" s="219"/>
      <c r="H1195" s="220"/>
      <c r="I1195" s="210"/>
      <c r="J1195" s="210"/>
      <c r="K1195" s="210"/>
      <c r="L1195" s="212"/>
    </row>
    <row r="1196" spans="1:12" ht="25.5">
      <c r="A1196" s="93" t="s">
        <v>173</v>
      </c>
      <c r="B1196" s="34" t="s">
        <v>22</v>
      </c>
      <c r="C1196" s="238" t="s">
        <v>399</v>
      </c>
      <c r="D1196" s="238"/>
      <c r="E1196" s="238"/>
      <c r="F1196" s="90"/>
      <c r="G1196" s="90" t="s">
        <v>23</v>
      </c>
      <c r="H1196" s="60">
        <v>1</v>
      </c>
      <c r="I1196" s="60">
        <v>1</v>
      </c>
      <c r="J1196" s="60">
        <v>1</v>
      </c>
      <c r="K1196" s="60">
        <v>1</v>
      </c>
      <c r="L1196" s="56">
        <f>SUM(H1196:K1196)</f>
        <v>4</v>
      </c>
    </row>
    <row r="1197" spans="1:12" ht="12.75">
      <c r="A1197" s="94"/>
      <c r="B1197" s="33" t="s">
        <v>25</v>
      </c>
      <c r="C1197" s="236" t="s">
        <v>126</v>
      </c>
      <c r="D1197" s="236"/>
      <c r="E1197" s="236"/>
      <c r="F1197" s="90"/>
      <c r="G1197" s="90" t="s">
        <v>24</v>
      </c>
      <c r="H1197" s="91">
        <v>50000</v>
      </c>
      <c r="I1197" s="91">
        <v>0</v>
      </c>
      <c r="J1197" s="91">
        <v>0</v>
      </c>
      <c r="K1197" s="91">
        <v>0</v>
      </c>
      <c r="L1197" s="95">
        <f>SUM(H1197:K1197)</f>
        <v>50000</v>
      </c>
    </row>
    <row r="1198" spans="1:12" ht="12.75">
      <c r="A1198" s="94"/>
      <c r="B1198" s="34" t="s">
        <v>28</v>
      </c>
      <c r="C1198" s="236" t="s">
        <v>124</v>
      </c>
      <c r="D1198" s="236"/>
      <c r="E1198" s="236"/>
      <c r="F1198" s="90"/>
      <c r="G1198" s="90"/>
      <c r="H1198" s="91"/>
      <c r="I1198" s="91"/>
      <c r="J1198" s="91"/>
      <c r="K1198" s="91"/>
      <c r="L1198" s="95"/>
    </row>
    <row r="1199" spans="1:12" ht="12.75">
      <c r="A1199" s="94"/>
      <c r="B1199" s="33" t="s">
        <v>29</v>
      </c>
      <c r="C1199" s="236" t="s">
        <v>125</v>
      </c>
      <c r="D1199" s="236"/>
      <c r="E1199" s="236"/>
      <c r="F1199" s="90"/>
      <c r="G1199" s="8"/>
      <c r="H1199" s="92"/>
      <c r="I1199" s="92"/>
      <c r="J1199" s="92"/>
      <c r="K1199" s="92"/>
      <c r="L1199" s="96"/>
    </row>
    <row r="1200" spans="1:12" ht="25.5">
      <c r="A1200" s="93" t="s">
        <v>173</v>
      </c>
      <c r="B1200" s="34" t="s">
        <v>22</v>
      </c>
      <c r="C1200" s="238" t="s">
        <v>400</v>
      </c>
      <c r="D1200" s="238"/>
      <c r="E1200" s="238"/>
      <c r="F1200" s="90"/>
      <c r="G1200" s="90" t="s">
        <v>23</v>
      </c>
      <c r="H1200" s="60">
        <v>1</v>
      </c>
      <c r="I1200" s="60">
        <v>1</v>
      </c>
      <c r="J1200" s="60">
        <v>1</v>
      </c>
      <c r="K1200" s="60">
        <v>1</v>
      </c>
      <c r="L1200" s="56">
        <f>SUM(H1200:K1200)</f>
        <v>4</v>
      </c>
    </row>
    <row r="1201" spans="1:12" ht="12.75">
      <c r="A1201" s="94"/>
      <c r="B1201" s="33" t="s">
        <v>25</v>
      </c>
      <c r="C1201" s="236" t="s">
        <v>127</v>
      </c>
      <c r="D1201" s="236"/>
      <c r="E1201" s="236"/>
      <c r="F1201" s="90"/>
      <c r="G1201" s="90" t="s">
        <v>24</v>
      </c>
      <c r="H1201" s="91">
        <v>15000</v>
      </c>
      <c r="I1201" s="91">
        <v>15000</v>
      </c>
      <c r="J1201" s="91">
        <v>15000</v>
      </c>
      <c r="K1201" s="91">
        <v>15000</v>
      </c>
      <c r="L1201" s="95">
        <f>SUM(H1201:K1201)</f>
        <v>60000</v>
      </c>
    </row>
    <row r="1202" spans="1:12" ht="12.75">
      <c r="A1202" s="94"/>
      <c r="B1202" s="34" t="s">
        <v>28</v>
      </c>
      <c r="C1202" s="236" t="s">
        <v>124</v>
      </c>
      <c r="D1202" s="236"/>
      <c r="E1202" s="236"/>
      <c r="F1202" s="90"/>
      <c r="G1202" s="90"/>
      <c r="H1202" s="91"/>
      <c r="I1202" s="91"/>
      <c r="J1202" s="91"/>
      <c r="K1202" s="91"/>
      <c r="L1202" s="95"/>
    </row>
    <row r="1203" spans="1:12" ht="12.75">
      <c r="A1203" s="94"/>
      <c r="B1203" s="33" t="s">
        <v>29</v>
      </c>
      <c r="C1203" s="236" t="s">
        <v>125</v>
      </c>
      <c r="D1203" s="236"/>
      <c r="E1203" s="236"/>
      <c r="F1203" s="90"/>
      <c r="G1203" s="8"/>
      <c r="H1203" s="92"/>
      <c r="I1203" s="92"/>
      <c r="J1203" s="92"/>
      <c r="K1203" s="92"/>
      <c r="L1203" s="96"/>
    </row>
    <row r="1204" spans="1:12" ht="25.5">
      <c r="A1204" s="93"/>
      <c r="B1204" s="34" t="s">
        <v>22</v>
      </c>
      <c r="C1204" s="238"/>
      <c r="D1204" s="238"/>
      <c r="E1204" s="238"/>
      <c r="F1204" s="90"/>
      <c r="G1204" s="90" t="s">
        <v>23</v>
      </c>
      <c r="H1204" s="60"/>
      <c r="I1204" s="60"/>
      <c r="J1204" s="60"/>
      <c r="K1204" s="60"/>
      <c r="L1204" s="56"/>
    </row>
    <row r="1205" spans="1:12" ht="12.75">
      <c r="A1205" s="94"/>
      <c r="B1205" s="33" t="s">
        <v>25</v>
      </c>
      <c r="C1205" s="236"/>
      <c r="D1205" s="236"/>
      <c r="E1205" s="236"/>
      <c r="F1205" s="90"/>
      <c r="G1205" s="90" t="s">
        <v>24</v>
      </c>
      <c r="H1205" s="91"/>
      <c r="I1205" s="91"/>
      <c r="J1205" s="91"/>
      <c r="K1205" s="91"/>
      <c r="L1205" s="95"/>
    </row>
    <row r="1206" spans="1:12" ht="12.75">
      <c r="A1206" s="94"/>
      <c r="B1206" s="34" t="s">
        <v>28</v>
      </c>
      <c r="C1206" s="236"/>
      <c r="D1206" s="236"/>
      <c r="E1206" s="236"/>
      <c r="F1206" s="90"/>
      <c r="G1206" s="90"/>
      <c r="H1206" s="91"/>
      <c r="I1206" s="91"/>
      <c r="J1206" s="91"/>
      <c r="K1206" s="91"/>
      <c r="L1206" s="95"/>
    </row>
    <row r="1207" spans="1:12" ht="12.75">
      <c r="A1207" s="94"/>
      <c r="B1207" s="33" t="s">
        <v>29</v>
      </c>
      <c r="C1207" s="236"/>
      <c r="D1207" s="236"/>
      <c r="E1207" s="236"/>
      <c r="F1207" s="90"/>
      <c r="G1207" s="8"/>
      <c r="H1207" s="92"/>
      <c r="I1207" s="92"/>
      <c r="J1207" s="92"/>
      <c r="K1207" s="92"/>
      <c r="L1207" s="96"/>
    </row>
    <row r="1208" spans="1:12" ht="25.5">
      <c r="A1208" s="93"/>
      <c r="B1208" s="34" t="s">
        <v>22</v>
      </c>
      <c r="C1208" s="238"/>
      <c r="D1208" s="238"/>
      <c r="E1208" s="238"/>
      <c r="F1208" s="90"/>
      <c r="G1208" s="90" t="s">
        <v>23</v>
      </c>
      <c r="H1208" s="60"/>
      <c r="I1208" s="60"/>
      <c r="J1208" s="60"/>
      <c r="K1208" s="60"/>
      <c r="L1208" s="56"/>
    </row>
    <row r="1209" spans="1:12" ht="12.75">
      <c r="A1209" s="94"/>
      <c r="B1209" s="33" t="s">
        <v>25</v>
      </c>
      <c r="C1209" s="236"/>
      <c r="D1209" s="236"/>
      <c r="E1209" s="236"/>
      <c r="F1209" s="90"/>
      <c r="G1209" s="90" t="s">
        <v>24</v>
      </c>
      <c r="H1209" s="91"/>
      <c r="I1209" s="91"/>
      <c r="J1209" s="91"/>
      <c r="K1209" s="91"/>
      <c r="L1209" s="95"/>
    </row>
    <row r="1210" spans="1:12" ht="12.75">
      <c r="A1210" s="94"/>
      <c r="B1210" s="34" t="s">
        <v>28</v>
      </c>
      <c r="C1210" s="236"/>
      <c r="D1210" s="236"/>
      <c r="E1210" s="236"/>
      <c r="F1210" s="90"/>
      <c r="G1210" s="90"/>
      <c r="H1210" s="91"/>
      <c r="I1210" s="91"/>
      <c r="J1210" s="91"/>
      <c r="K1210" s="91"/>
      <c r="L1210" s="95"/>
    </row>
    <row r="1211" spans="1:12" ht="12.75">
      <c r="A1211" s="94"/>
      <c r="B1211" s="33" t="s">
        <v>29</v>
      </c>
      <c r="C1211" s="236"/>
      <c r="D1211" s="236"/>
      <c r="E1211" s="236"/>
      <c r="F1211" s="90"/>
      <c r="G1211" s="8"/>
      <c r="H1211" s="92"/>
      <c r="I1211" s="92"/>
      <c r="J1211" s="92"/>
      <c r="K1211" s="92"/>
      <c r="L1211" s="96"/>
    </row>
    <row r="1212" spans="1:12" ht="25.5">
      <c r="A1212" s="93"/>
      <c r="B1212" s="34" t="s">
        <v>22</v>
      </c>
      <c r="C1212" s="238"/>
      <c r="D1212" s="238"/>
      <c r="E1212" s="238"/>
      <c r="F1212" s="90"/>
      <c r="G1212" s="90" t="s">
        <v>23</v>
      </c>
      <c r="H1212" s="60"/>
      <c r="I1212" s="60"/>
      <c r="J1212" s="60"/>
      <c r="K1212" s="60"/>
      <c r="L1212" s="56"/>
    </row>
    <row r="1213" spans="1:12" ht="12.75">
      <c r="A1213" s="94"/>
      <c r="B1213" s="33" t="s">
        <v>25</v>
      </c>
      <c r="C1213" s="236"/>
      <c r="D1213" s="236"/>
      <c r="E1213" s="236"/>
      <c r="F1213" s="90"/>
      <c r="G1213" s="90" t="s">
        <v>24</v>
      </c>
      <c r="H1213" s="91"/>
      <c r="I1213" s="91"/>
      <c r="J1213" s="91"/>
      <c r="K1213" s="91"/>
      <c r="L1213" s="95"/>
    </row>
    <row r="1214" spans="1:12" ht="12.75">
      <c r="A1214" s="94"/>
      <c r="B1214" s="34" t="s">
        <v>28</v>
      </c>
      <c r="C1214" s="236"/>
      <c r="D1214" s="236"/>
      <c r="E1214" s="236"/>
      <c r="F1214" s="90"/>
      <c r="G1214" s="90"/>
      <c r="H1214" s="91"/>
      <c r="I1214" s="91"/>
      <c r="J1214" s="91"/>
      <c r="K1214" s="91"/>
      <c r="L1214" s="95"/>
    </row>
    <row r="1215" spans="1:12" ht="12.75">
      <c r="A1215" s="94"/>
      <c r="B1215" s="33" t="s">
        <v>29</v>
      </c>
      <c r="C1215" s="237"/>
      <c r="D1215" s="237"/>
      <c r="E1215" s="237"/>
      <c r="F1215" s="90"/>
      <c r="G1215" s="8"/>
      <c r="H1215" s="92"/>
      <c r="I1215" s="92"/>
      <c r="J1215" s="92"/>
      <c r="K1215" s="92"/>
      <c r="L1215" s="96"/>
    </row>
    <row r="1216" spans="1:12" ht="25.5">
      <c r="A1216" s="93"/>
      <c r="B1216" s="34" t="s">
        <v>22</v>
      </c>
      <c r="C1216" s="238"/>
      <c r="D1216" s="238"/>
      <c r="E1216" s="238"/>
      <c r="F1216" s="90"/>
      <c r="G1216" s="90" t="s">
        <v>23</v>
      </c>
      <c r="H1216" s="60"/>
      <c r="I1216" s="60"/>
      <c r="J1216" s="60"/>
      <c r="K1216" s="60"/>
      <c r="L1216" s="56"/>
    </row>
    <row r="1217" spans="1:12" ht="12.75">
      <c r="A1217" s="94"/>
      <c r="B1217" s="33" t="s">
        <v>25</v>
      </c>
      <c r="C1217" s="236"/>
      <c r="D1217" s="236"/>
      <c r="E1217" s="236"/>
      <c r="F1217" s="90"/>
      <c r="G1217" s="90" t="s">
        <v>24</v>
      </c>
      <c r="H1217" s="91"/>
      <c r="I1217" s="91"/>
      <c r="J1217" s="91"/>
      <c r="K1217" s="91"/>
      <c r="L1217" s="95"/>
    </row>
    <row r="1218" spans="1:12" ht="12.75">
      <c r="A1218" s="94"/>
      <c r="B1218" s="34" t="s">
        <v>28</v>
      </c>
      <c r="C1218" s="236"/>
      <c r="D1218" s="236"/>
      <c r="E1218" s="236"/>
      <c r="F1218" s="90"/>
      <c r="G1218" s="90"/>
      <c r="H1218" s="91"/>
      <c r="I1218" s="91"/>
      <c r="J1218" s="91"/>
      <c r="K1218" s="91"/>
      <c r="L1218" s="95"/>
    </row>
    <row r="1219" spans="1:12" ht="13.5" thickBot="1">
      <c r="A1219" s="97"/>
      <c r="B1219" s="16" t="s">
        <v>29</v>
      </c>
      <c r="C1219" s="239"/>
      <c r="D1219" s="239"/>
      <c r="E1219" s="239"/>
      <c r="F1219" s="98"/>
      <c r="G1219" s="99"/>
      <c r="H1219" s="100"/>
      <c r="I1219" s="100"/>
      <c r="J1219" s="100"/>
      <c r="K1219" s="100"/>
      <c r="L1219" s="101"/>
    </row>
    <row r="1220" spans="1:12" ht="13.5" thickBot="1">
      <c r="A1220" s="286" t="s">
        <v>26</v>
      </c>
      <c r="B1220" s="287"/>
      <c r="C1220" s="287"/>
      <c r="D1220" s="287"/>
      <c r="E1220" s="287"/>
      <c r="F1220" s="288"/>
      <c r="G1220" s="288"/>
      <c r="H1220" s="288"/>
      <c r="I1220" s="288"/>
      <c r="J1220" s="288"/>
      <c r="K1220" s="288"/>
      <c r="L1220" s="289"/>
    </row>
    <row r="1224" ht="12.75">
      <c r="G1224" s="74">
        <v>28</v>
      </c>
    </row>
    <row r="1227" spans="1:12" ht="12.75">
      <c r="A1227" s="269" t="s">
        <v>34</v>
      </c>
      <c r="B1227" s="270"/>
      <c r="C1227" s="270"/>
      <c r="D1227" s="270"/>
      <c r="E1227" s="270"/>
      <c r="F1227" s="270"/>
      <c r="G1227" s="270"/>
      <c r="H1227" s="270"/>
      <c r="I1227" s="270"/>
      <c r="J1227" s="270"/>
      <c r="K1227" s="270"/>
      <c r="L1227" s="270"/>
    </row>
    <row r="1228" spans="1:12" ht="12.75">
      <c r="A1228" s="246" t="s">
        <v>30</v>
      </c>
      <c r="B1228" s="246"/>
      <c r="C1228" s="246"/>
      <c r="D1228" s="246"/>
      <c r="E1228" s="246"/>
      <c r="F1228" s="246"/>
      <c r="G1228" s="246"/>
      <c r="H1228" s="246"/>
      <c r="I1228" s="246"/>
      <c r="J1228" s="246"/>
      <c r="K1228" s="246"/>
      <c r="L1228" s="246"/>
    </row>
    <row r="1229" spans="1:12" ht="13.5" thickBot="1">
      <c r="A1229" s="271" t="s">
        <v>497</v>
      </c>
      <c r="B1229" s="271"/>
      <c r="C1229" s="271"/>
      <c r="D1229" s="271"/>
      <c r="E1229" s="271"/>
      <c r="F1229" s="271"/>
      <c r="G1229" s="271"/>
      <c r="H1229" s="271"/>
      <c r="I1229" s="271"/>
      <c r="J1229" s="271"/>
      <c r="K1229" s="271"/>
      <c r="L1229" s="271"/>
    </row>
    <row r="1230" spans="1:12" ht="13.5" thickBot="1">
      <c r="A1230" s="246" t="s">
        <v>11</v>
      </c>
      <c r="B1230" s="246"/>
      <c r="C1230" s="280" t="s">
        <v>183</v>
      </c>
      <c r="D1230" s="281"/>
      <c r="E1230" s="281"/>
      <c r="F1230" s="281"/>
      <c r="G1230" s="281"/>
      <c r="H1230" s="281"/>
      <c r="I1230" s="281"/>
      <c r="J1230" s="281"/>
      <c r="K1230" s="281"/>
      <c r="L1230" s="282"/>
    </row>
    <row r="1231" spans="1:12" ht="12.75">
      <c r="A1231" s="246" t="s">
        <v>12</v>
      </c>
      <c r="B1231" s="246"/>
      <c r="C1231" s="247" t="s">
        <v>184</v>
      </c>
      <c r="D1231" s="248"/>
      <c r="E1231" s="248"/>
      <c r="F1231" s="248"/>
      <c r="G1231" s="248"/>
      <c r="H1231" s="248"/>
      <c r="I1231" s="248"/>
      <c r="J1231" s="248"/>
      <c r="K1231" s="248"/>
      <c r="L1231" s="249"/>
    </row>
    <row r="1232" spans="1:12" ht="13.5" thickBot="1">
      <c r="A1232" s="23"/>
      <c r="B1232" s="23"/>
      <c r="C1232" s="250"/>
      <c r="D1232" s="251"/>
      <c r="E1232" s="251"/>
      <c r="F1232" s="251"/>
      <c r="G1232" s="251"/>
      <c r="H1232" s="251"/>
      <c r="I1232" s="251"/>
      <c r="J1232" s="251"/>
      <c r="K1232" s="251"/>
      <c r="L1232" s="252"/>
    </row>
    <row r="1233" spans="1:12" ht="12.75">
      <c r="A1233" s="253" t="s">
        <v>13</v>
      </c>
      <c r="B1233" s="254"/>
      <c r="C1233" s="254"/>
      <c r="D1233" s="255"/>
      <c r="E1233" s="256" t="s">
        <v>14</v>
      </c>
      <c r="F1233" s="257"/>
      <c r="G1233" s="257"/>
      <c r="H1233" s="258"/>
      <c r="I1233" s="259" t="s">
        <v>15</v>
      </c>
      <c r="J1233" s="260"/>
      <c r="K1233" s="260"/>
      <c r="L1233" s="261"/>
    </row>
    <row r="1234" spans="1:12" ht="12.75">
      <c r="A1234" s="262" t="s">
        <v>483</v>
      </c>
      <c r="B1234" s="263"/>
      <c r="C1234" s="263"/>
      <c r="D1234" s="264"/>
      <c r="E1234" s="265"/>
      <c r="F1234" s="266"/>
      <c r="G1234" s="266"/>
      <c r="H1234" s="267"/>
      <c r="I1234" s="265"/>
      <c r="J1234" s="266"/>
      <c r="K1234" s="266"/>
      <c r="L1234" s="268"/>
    </row>
    <row r="1235" spans="1:12" ht="12.75">
      <c r="A1235" s="240" t="s">
        <v>31</v>
      </c>
      <c r="B1235" s="241"/>
      <c r="C1235" s="241"/>
      <c r="D1235" s="241"/>
      <c r="E1235" s="3"/>
      <c r="F1235" s="3"/>
      <c r="G1235" s="3"/>
      <c r="H1235" s="4">
        <v>2018</v>
      </c>
      <c r="I1235" s="4">
        <v>2019</v>
      </c>
      <c r="J1235" s="4">
        <v>2020</v>
      </c>
      <c r="K1235" s="4">
        <v>2021</v>
      </c>
      <c r="L1235" s="5" t="s">
        <v>16</v>
      </c>
    </row>
    <row r="1236" spans="1:12" ht="12.75">
      <c r="A1236" s="242" t="s">
        <v>17</v>
      </c>
      <c r="B1236" s="243"/>
      <c r="C1236" s="244"/>
      <c r="D1236" s="6"/>
      <c r="E1236" s="7"/>
      <c r="F1236" s="7"/>
      <c r="G1236" s="7"/>
      <c r="H1236" s="8">
        <f>H1241+H1245+H1249+H1253+H1257+H1261</f>
        <v>10000</v>
      </c>
      <c r="I1236" s="8">
        <f>I1241+I1245+I1249+I1253+I1257+I1261</f>
        <v>12000</v>
      </c>
      <c r="J1236" s="8">
        <f>J1241+J1245+J1249+J1253+J1257+J1261</f>
        <v>15000</v>
      </c>
      <c r="K1236" s="8">
        <f>K1241+K1245+K1249+K1253+K1257+K1261</f>
        <v>18000</v>
      </c>
      <c r="L1236" s="9">
        <f>SUM(H1236:K1236)</f>
        <v>55000</v>
      </c>
    </row>
    <row r="1237" spans="1:12" ht="13.5" thickBot="1">
      <c r="A1237" s="139"/>
      <c r="B1237" s="136"/>
      <c r="C1237" s="275"/>
      <c r="D1237" s="275"/>
      <c r="E1237" s="275"/>
      <c r="F1237" s="140"/>
      <c r="G1237" s="137"/>
      <c r="H1237" s="141"/>
      <c r="I1237" s="141"/>
      <c r="J1237" s="141"/>
      <c r="K1237" s="141"/>
      <c r="L1237" s="142"/>
    </row>
    <row r="1238" spans="1:12" ht="12.75">
      <c r="A1238" s="213" t="s">
        <v>18</v>
      </c>
      <c r="B1238" s="215" t="s">
        <v>27</v>
      </c>
      <c r="C1238" s="215"/>
      <c r="D1238" s="215"/>
      <c r="E1238" s="215"/>
      <c r="F1238" s="215" t="s">
        <v>19</v>
      </c>
      <c r="G1238" s="218" t="s">
        <v>20</v>
      </c>
      <c r="H1238" s="209">
        <v>2018</v>
      </c>
      <c r="I1238" s="209">
        <v>2019</v>
      </c>
      <c r="J1238" s="209">
        <v>2020</v>
      </c>
      <c r="K1238" s="209">
        <v>2021</v>
      </c>
      <c r="L1238" s="211" t="s">
        <v>21</v>
      </c>
    </row>
    <row r="1239" spans="1:12" ht="12.75">
      <c r="A1239" s="214"/>
      <c r="B1239" s="216"/>
      <c r="C1239" s="216"/>
      <c r="D1239" s="216"/>
      <c r="E1239" s="216"/>
      <c r="F1239" s="217"/>
      <c r="G1239" s="219"/>
      <c r="H1239" s="220"/>
      <c r="I1239" s="210"/>
      <c r="J1239" s="210"/>
      <c r="K1239" s="210"/>
      <c r="L1239" s="212"/>
    </row>
    <row r="1240" spans="1:12" ht="25.5">
      <c r="A1240" s="93" t="s">
        <v>172</v>
      </c>
      <c r="B1240" s="34" t="s">
        <v>22</v>
      </c>
      <c r="C1240" s="238" t="s">
        <v>401</v>
      </c>
      <c r="D1240" s="238"/>
      <c r="E1240" s="238"/>
      <c r="F1240" s="90"/>
      <c r="G1240" s="90" t="s">
        <v>23</v>
      </c>
      <c r="H1240" s="60">
        <v>1</v>
      </c>
      <c r="I1240" s="60">
        <v>1</v>
      </c>
      <c r="J1240" s="60">
        <v>1</v>
      </c>
      <c r="K1240" s="60">
        <v>1</v>
      </c>
      <c r="L1240" s="56">
        <f>SUM(H1240:K1240)</f>
        <v>4</v>
      </c>
    </row>
    <row r="1241" spans="1:12" ht="12.75">
      <c r="A1241" s="94"/>
      <c r="B1241" s="33" t="s">
        <v>25</v>
      </c>
      <c r="C1241" s="236" t="s">
        <v>39</v>
      </c>
      <c r="D1241" s="236"/>
      <c r="E1241" s="236"/>
      <c r="F1241" s="90"/>
      <c r="G1241" s="90" t="s">
        <v>24</v>
      </c>
      <c r="H1241" s="91">
        <v>10000</v>
      </c>
      <c r="I1241" s="91">
        <v>12000</v>
      </c>
      <c r="J1241" s="91">
        <v>15000</v>
      </c>
      <c r="K1241" s="91">
        <v>18000</v>
      </c>
      <c r="L1241" s="95">
        <f>SUM(H1241:K1241)</f>
        <v>55000</v>
      </c>
    </row>
    <row r="1242" spans="1:12" ht="12.75">
      <c r="A1242" s="94"/>
      <c r="B1242" s="34" t="s">
        <v>28</v>
      </c>
      <c r="C1242" s="236" t="s">
        <v>128</v>
      </c>
      <c r="D1242" s="236"/>
      <c r="E1242" s="236"/>
      <c r="F1242" s="90"/>
      <c r="G1242" s="90"/>
      <c r="H1242" s="91"/>
      <c r="I1242" s="91"/>
      <c r="J1242" s="91"/>
      <c r="K1242" s="91"/>
      <c r="L1242" s="95"/>
    </row>
    <row r="1243" spans="1:12" ht="12.75">
      <c r="A1243" s="94"/>
      <c r="B1243" s="33" t="s">
        <v>29</v>
      </c>
      <c r="C1243" s="237" t="s">
        <v>129</v>
      </c>
      <c r="D1243" s="237"/>
      <c r="E1243" s="237"/>
      <c r="F1243" s="90"/>
      <c r="G1243" s="8"/>
      <c r="H1243" s="92"/>
      <c r="I1243" s="92"/>
      <c r="J1243" s="92"/>
      <c r="K1243" s="92"/>
      <c r="L1243" s="96"/>
    </row>
    <row r="1244" spans="1:12" ht="25.5">
      <c r="A1244" s="93"/>
      <c r="B1244" s="34" t="s">
        <v>22</v>
      </c>
      <c r="C1244" s="238"/>
      <c r="D1244" s="238"/>
      <c r="E1244" s="238"/>
      <c r="F1244" s="90"/>
      <c r="G1244" s="90" t="s">
        <v>23</v>
      </c>
      <c r="H1244" s="60">
        <v>1</v>
      </c>
      <c r="I1244" s="60">
        <v>1</v>
      </c>
      <c r="J1244" s="60">
        <v>1</v>
      </c>
      <c r="K1244" s="60">
        <v>1</v>
      </c>
      <c r="L1244" s="56">
        <f>SUM(H1244:K1244)</f>
        <v>4</v>
      </c>
    </row>
    <row r="1245" spans="1:12" ht="12.75">
      <c r="A1245" s="94"/>
      <c r="B1245" s="33" t="s">
        <v>25</v>
      </c>
      <c r="C1245" s="236"/>
      <c r="D1245" s="236"/>
      <c r="E1245" s="236"/>
      <c r="F1245" s="90"/>
      <c r="G1245" s="90" t="s">
        <v>24</v>
      </c>
      <c r="H1245" s="91"/>
      <c r="I1245" s="91"/>
      <c r="J1245" s="91"/>
      <c r="K1245" s="91"/>
      <c r="L1245" s="95">
        <f>SUM(H1245:K1245)</f>
        <v>0</v>
      </c>
    </row>
    <row r="1246" spans="1:12" ht="12.75">
      <c r="A1246" s="94"/>
      <c r="B1246" s="34" t="s">
        <v>28</v>
      </c>
      <c r="C1246" s="236"/>
      <c r="D1246" s="236"/>
      <c r="E1246" s="236"/>
      <c r="F1246" s="90"/>
      <c r="G1246" s="90"/>
      <c r="H1246" s="91"/>
      <c r="I1246" s="91"/>
      <c r="J1246" s="91"/>
      <c r="K1246" s="91"/>
      <c r="L1246" s="95"/>
    </row>
    <row r="1247" spans="1:12" ht="12.75">
      <c r="A1247" s="94"/>
      <c r="B1247" s="33" t="s">
        <v>29</v>
      </c>
      <c r="C1247" s="237"/>
      <c r="D1247" s="237"/>
      <c r="E1247" s="237"/>
      <c r="F1247" s="90"/>
      <c r="G1247" s="8"/>
      <c r="H1247" s="92"/>
      <c r="I1247" s="92"/>
      <c r="J1247" s="92"/>
      <c r="K1247" s="92"/>
      <c r="L1247" s="96"/>
    </row>
    <row r="1248" spans="1:12" ht="25.5">
      <c r="A1248" s="93"/>
      <c r="B1248" s="34" t="s">
        <v>22</v>
      </c>
      <c r="C1248" s="238"/>
      <c r="D1248" s="238"/>
      <c r="E1248" s="238"/>
      <c r="F1248" s="90"/>
      <c r="G1248" s="90" t="s">
        <v>23</v>
      </c>
      <c r="H1248" s="60"/>
      <c r="I1248" s="60"/>
      <c r="J1248" s="60"/>
      <c r="K1248" s="60"/>
      <c r="L1248" s="56">
        <f>SUM(H1248:K1248)</f>
        <v>0</v>
      </c>
    </row>
    <row r="1249" spans="1:12" ht="12.75">
      <c r="A1249" s="94"/>
      <c r="B1249" s="33" t="s">
        <v>25</v>
      </c>
      <c r="C1249" s="236"/>
      <c r="D1249" s="236"/>
      <c r="E1249" s="236"/>
      <c r="F1249" s="90"/>
      <c r="G1249" s="90" t="s">
        <v>24</v>
      </c>
      <c r="H1249" s="91"/>
      <c r="I1249" s="91"/>
      <c r="J1249" s="91"/>
      <c r="K1249" s="91"/>
      <c r="L1249" s="95">
        <f>SUM(H1249:K1249)</f>
        <v>0</v>
      </c>
    </row>
    <row r="1250" spans="1:12" ht="12.75">
      <c r="A1250" s="94"/>
      <c r="B1250" s="34" t="s">
        <v>28</v>
      </c>
      <c r="C1250" s="236"/>
      <c r="D1250" s="236"/>
      <c r="E1250" s="236"/>
      <c r="F1250" s="90"/>
      <c r="G1250" s="90"/>
      <c r="H1250" s="91"/>
      <c r="I1250" s="91"/>
      <c r="J1250" s="91"/>
      <c r="K1250" s="91"/>
      <c r="L1250" s="95"/>
    </row>
    <row r="1251" spans="1:12" ht="12.75">
      <c r="A1251" s="94"/>
      <c r="B1251" s="33" t="s">
        <v>29</v>
      </c>
      <c r="C1251" s="237"/>
      <c r="D1251" s="237"/>
      <c r="E1251" s="237"/>
      <c r="F1251" s="90"/>
      <c r="G1251" s="8"/>
      <c r="H1251" s="92"/>
      <c r="I1251" s="92"/>
      <c r="J1251" s="92"/>
      <c r="K1251" s="92"/>
      <c r="L1251" s="96"/>
    </row>
    <row r="1252" spans="1:12" ht="25.5">
      <c r="A1252" s="93"/>
      <c r="B1252" s="34" t="s">
        <v>22</v>
      </c>
      <c r="C1252" s="238"/>
      <c r="D1252" s="238"/>
      <c r="E1252" s="238"/>
      <c r="F1252" s="90"/>
      <c r="G1252" s="90" t="s">
        <v>23</v>
      </c>
      <c r="H1252" s="60"/>
      <c r="I1252" s="60"/>
      <c r="J1252" s="60"/>
      <c r="K1252" s="60"/>
      <c r="L1252" s="56">
        <f>SUM(H1252:K1252)</f>
        <v>0</v>
      </c>
    </row>
    <row r="1253" spans="1:12" ht="12.75">
      <c r="A1253" s="94"/>
      <c r="B1253" s="33" t="s">
        <v>25</v>
      </c>
      <c r="C1253" s="236"/>
      <c r="D1253" s="236"/>
      <c r="E1253" s="236"/>
      <c r="F1253" s="90"/>
      <c r="G1253" s="90" t="s">
        <v>24</v>
      </c>
      <c r="H1253" s="91"/>
      <c r="I1253" s="91"/>
      <c r="J1253" s="91"/>
      <c r="K1253" s="91"/>
      <c r="L1253" s="95">
        <f>SUM(H1253:K1253)</f>
        <v>0</v>
      </c>
    </row>
    <row r="1254" spans="1:12" ht="12.75">
      <c r="A1254" s="94"/>
      <c r="B1254" s="34" t="s">
        <v>28</v>
      </c>
      <c r="C1254" s="236"/>
      <c r="D1254" s="236"/>
      <c r="E1254" s="236"/>
      <c r="F1254" s="90"/>
      <c r="G1254" s="90"/>
      <c r="H1254" s="91"/>
      <c r="I1254" s="91"/>
      <c r="J1254" s="91"/>
      <c r="K1254" s="91"/>
      <c r="L1254" s="95"/>
    </row>
    <row r="1255" spans="1:12" ht="12.75">
      <c r="A1255" s="94"/>
      <c r="B1255" s="33" t="s">
        <v>29</v>
      </c>
      <c r="C1255" s="237"/>
      <c r="D1255" s="237"/>
      <c r="E1255" s="237"/>
      <c r="F1255" s="90"/>
      <c r="G1255" s="8"/>
      <c r="H1255" s="92"/>
      <c r="I1255" s="92"/>
      <c r="J1255" s="92"/>
      <c r="K1255" s="92"/>
      <c r="L1255" s="96"/>
    </row>
    <row r="1256" spans="1:12" ht="25.5">
      <c r="A1256" s="93"/>
      <c r="B1256" s="34" t="s">
        <v>22</v>
      </c>
      <c r="C1256" s="238"/>
      <c r="D1256" s="238"/>
      <c r="E1256" s="238"/>
      <c r="F1256" s="90"/>
      <c r="G1256" s="90" t="s">
        <v>23</v>
      </c>
      <c r="H1256" s="60"/>
      <c r="I1256" s="60"/>
      <c r="J1256" s="60"/>
      <c r="K1256" s="60"/>
      <c r="L1256" s="56">
        <f>SUM(H1256:K1256)</f>
        <v>0</v>
      </c>
    </row>
    <row r="1257" spans="1:12" ht="12.75">
      <c r="A1257" s="94"/>
      <c r="B1257" s="33" t="s">
        <v>25</v>
      </c>
      <c r="C1257" s="236"/>
      <c r="D1257" s="236"/>
      <c r="E1257" s="236"/>
      <c r="F1257" s="90"/>
      <c r="G1257" s="90" t="s">
        <v>24</v>
      </c>
      <c r="H1257" s="91"/>
      <c r="I1257" s="91"/>
      <c r="J1257" s="91"/>
      <c r="K1257" s="91"/>
      <c r="L1257" s="95">
        <f>SUM(H1257:K1257)</f>
        <v>0</v>
      </c>
    </row>
    <row r="1258" spans="1:12" ht="12.75">
      <c r="A1258" s="94"/>
      <c r="B1258" s="34" t="s">
        <v>28</v>
      </c>
      <c r="C1258" s="236"/>
      <c r="D1258" s="236"/>
      <c r="E1258" s="236"/>
      <c r="F1258" s="90"/>
      <c r="G1258" s="90"/>
      <c r="H1258" s="91"/>
      <c r="I1258" s="91"/>
      <c r="J1258" s="91"/>
      <c r="K1258" s="91"/>
      <c r="L1258" s="95"/>
    </row>
    <row r="1259" spans="1:12" ht="12.75">
      <c r="A1259" s="94"/>
      <c r="B1259" s="33" t="s">
        <v>29</v>
      </c>
      <c r="C1259" s="237"/>
      <c r="D1259" s="237"/>
      <c r="E1259" s="237"/>
      <c r="F1259" s="90"/>
      <c r="G1259" s="8"/>
      <c r="H1259" s="92"/>
      <c r="I1259" s="92"/>
      <c r="J1259" s="92"/>
      <c r="K1259" s="92"/>
      <c r="L1259" s="96"/>
    </row>
    <row r="1260" spans="1:12" ht="25.5">
      <c r="A1260" s="93"/>
      <c r="B1260" s="34" t="s">
        <v>22</v>
      </c>
      <c r="C1260" s="238"/>
      <c r="D1260" s="238"/>
      <c r="E1260" s="238"/>
      <c r="F1260" s="90"/>
      <c r="G1260" s="90" t="s">
        <v>23</v>
      </c>
      <c r="H1260" s="60"/>
      <c r="I1260" s="60"/>
      <c r="J1260" s="60"/>
      <c r="K1260" s="60"/>
      <c r="L1260" s="56">
        <f>SUM(H1260:K1260)</f>
        <v>0</v>
      </c>
    </row>
    <row r="1261" spans="1:12" ht="12.75">
      <c r="A1261" s="94"/>
      <c r="B1261" s="33" t="s">
        <v>25</v>
      </c>
      <c r="C1261" s="236"/>
      <c r="D1261" s="236"/>
      <c r="E1261" s="236"/>
      <c r="F1261" s="90"/>
      <c r="G1261" s="90" t="s">
        <v>24</v>
      </c>
      <c r="H1261" s="91"/>
      <c r="I1261" s="91"/>
      <c r="J1261" s="91"/>
      <c r="K1261" s="91"/>
      <c r="L1261" s="95">
        <f>SUM(H1261:K1261)</f>
        <v>0</v>
      </c>
    </row>
    <row r="1262" spans="1:12" ht="12.75">
      <c r="A1262" s="94"/>
      <c r="B1262" s="34" t="s">
        <v>28</v>
      </c>
      <c r="C1262" s="236"/>
      <c r="D1262" s="236"/>
      <c r="E1262" s="236"/>
      <c r="F1262" s="90"/>
      <c r="G1262" s="90"/>
      <c r="H1262" s="91"/>
      <c r="I1262" s="91"/>
      <c r="J1262" s="91"/>
      <c r="K1262" s="91"/>
      <c r="L1262" s="95"/>
    </row>
    <row r="1263" spans="1:12" ht="13.5" thickBot="1">
      <c r="A1263" s="97"/>
      <c r="B1263" s="16" t="s">
        <v>29</v>
      </c>
      <c r="C1263" s="239"/>
      <c r="D1263" s="239"/>
      <c r="E1263" s="239"/>
      <c r="F1263" s="98"/>
      <c r="G1263" s="99"/>
      <c r="H1263" s="100"/>
      <c r="I1263" s="100"/>
      <c r="J1263" s="100"/>
      <c r="K1263" s="100"/>
      <c r="L1263" s="101"/>
    </row>
    <row r="1264" spans="1:12" ht="13.5" thickBot="1">
      <c r="A1264" s="203" t="s">
        <v>26</v>
      </c>
      <c r="B1264" s="204"/>
      <c r="C1264" s="204"/>
      <c r="D1264" s="204"/>
      <c r="E1264" s="204"/>
      <c r="F1264" s="205"/>
      <c r="G1264" s="205"/>
      <c r="H1264" s="205"/>
      <c r="I1264" s="205"/>
      <c r="J1264" s="205"/>
      <c r="K1264" s="205"/>
      <c r="L1264" s="206"/>
    </row>
    <row r="1265" spans="1:12" ht="12.75">
      <c r="A1265" s="29"/>
      <c r="B1265" s="29"/>
      <c r="C1265" s="29"/>
      <c r="D1265" s="29"/>
      <c r="E1265" s="29"/>
      <c r="F1265" s="30"/>
      <c r="G1265" s="30"/>
      <c r="H1265" s="30"/>
      <c r="I1265" s="30"/>
      <c r="J1265" s="30"/>
      <c r="K1265" s="30"/>
      <c r="L1265" s="30"/>
    </row>
    <row r="1266" spans="1:12" ht="12.75">
      <c r="A1266" s="29"/>
      <c r="B1266" s="29"/>
      <c r="C1266" s="29"/>
      <c r="D1266" s="29"/>
      <c r="E1266" s="29"/>
      <c r="F1266" s="30"/>
      <c r="G1266" s="30"/>
      <c r="H1266" s="30"/>
      <c r="I1266" s="30"/>
      <c r="J1266" s="30"/>
      <c r="K1266" s="30"/>
      <c r="L1266" s="30"/>
    </row>
    <row r="1267" spans="1:12" ht="12.75">
      <c r="A1267" s="29"/>
      <c r="B1267" s="29"/>
      <c r="C1267" s="29"/>
      <c r="D1267" s="29"/>
      <c r="E1267" s="29"/>
      <c r="F1267" s="30"/>
      <c r="H1267" s="30"/>
      <c r="I1267" s="30"/>
      <c r="J1267" s="30"/>
      <c r="K1267" s="30"/>
      <c r="L1267" s="30"/>
    </row>
    <row r="1268" ht="12.75">
      <c r="G1268" s="89">
        <v>29</v>
      </c>
    </row>
    <row r="1271" spans="1:12" ht="12.75">
      <c r="A1271" s="269" t="s">
        <v>34</v>
      </c>
      <c r="B1271" s="270"/>
      <c r="C1271" s="270"/>
      <c r="D1271" s="270"/>
      <c r="E1271" s="270"/>
      <c r="F1271" s="270"/>
      <c r="G1271" s="270"/>
      <c r="H1271" s="270"/>
      <c r="I1271" s="270"/>
      <c r="J1271" s="270"/>
      <c r="K1271" s="270"/>
      <c r="L1271" s="270"/>
    </row>
    <row r="1272" spans="1:12" ht="12.75">
      <c r="A1272" s="246" t="s">
        <v>30</v>
      </c>
      <c r="B1272" s="246"/>
      <c r="C1272" s="246"/>
      <c r="D1272" s="246"/>
      <c r="E1272" s="246"/>
      <c r="F1272" s="246"/>
      <c r="G1272" s="246"/>
      <c r="H1272" s="246"/>
      <c r="I1272" s="246"/>
      <c r="J1272" s="246"/>
      <c r="K1272" s="246"/>
      <c r="L1272" s="246"/>
    </row>
    <row r="1273" spans="1:12" ht="13.5" thickBot="1">
      <c r="A1273" s="271" t="s">
        <v>497</v>
      </c>
      <c r="B1273" s="271"/>
      <c r="C1273" s="271"/>
      <c r="D1273" s="271"/>
      <c r="E1273" s="271"/>
      <c r="F1273" s="271"/>
      <c r="G1273" s="271"/>
      <c r="H1273" s="271"/>
      <c r="I1273" s="271"/>
      <c r="J1273" s="271"/>
      <c r="K1273" s="271"/>
      <c r="L1273" s="271"/>
    </row>
    <row r="1274" spans="1:12" ht="13.5" thickBot="1">
      <c r="A1274" s="246" t="s">
        <v>11</v>
      </c>
      <c r="B1274" s="246"/>
      <c r="C1274" s="280" t="s">
        <v>130</v>
      </c>
      <c r="D1274" s="281"/>
      <c r="E1274" s="281"/>
      <c r="F1274" s="281"/>
      <c r="G1274" s="281"/>
      <c r="H1274" s="281"/>
      <c r="I1274" s="281"/>
      <c r="J1274" s="281"/>
      <c r="K1274" s="281"/>
      <c r="L1274" s="282"/>
    </row>
    <row r="1275" spans="1:12" ht="12.75">
      <c r="A1275" s="246" t="s">
        <v>12</v>
      </c>
      <c r="B1275" s="246"/>
      <c r="C1275" s="247" t="s">
        <v>131</v>
      </c>
      <c r="D1275" s="248"/>
      <c r="E1275" s="248"/>
      <c r="F1275" s="248"/>
      <c r="G1275" s="248"/>
      <c r="H1275" s="248"/>
      <c r="I1275" s="248"/>
      <c r="J1275" s="248"/>
      <c r="K1275" s="248"/>
      <c r="L1275" s="249"/>
    </row>
    <row r="1276" spans="1:12" ht="13.5" thickBot="1">
      <c r="A1276" s="23"/>
      <c r="B1276" s="23"/>
      <c r="C1276" s="250"/>
      <c r="D1276" s="251"/>
      <c r="E1276" s="251"/>
      <c r="F1276" s="251"/>
      <c r="G1276" s="251"/>
      <c r="H1276" s="251"/>
      <c r="I1276" s="251"/>
      <c r="J1276" s="251"/>
      <c r="K1276" s="251"/>
      <c r="L1276" s="252"/>
    </row>
    <row r="1277" spans="1:12" ht="12.75">
      <c r="A1277" s="253" t="s">
        <v>13</v>
      </c>
      <c r="B1277" s="254"/>
      <c r="C1277" s="254"/>
      <c r="D1277" s="255"/>
      <c r="E1277" s="256" t="s">
        <v>14</v>
      </c>
      <c r="F1277" s="257"/>
      <c r="G1277" s="257"/>
      <c r="H1277" s="258"/>
      <c r="I1277" s="259" t="s">
        <v>15</v>
      </c>
      <c r="J1277" s="260"/>
      <c r="K1277" s="260"/>
      <c r="L1277" s="261"/>
    </row>
    <row r="1278" spans="1:12" ht="12.75">
      <c r="A1278" s="262" t="s">
        <v>483</v>
      </c>
      <c r="B1278" s="263"/>
      <c r="C1278" s="263"/>
      <c r="D1278" s="264"/>
      <c r="E1278" s="265"/>
      <c r="F1278" s="266"/>
      <c r="G1278" s="266"/>
      <c r="H1278" s="267"/>
      <c r="I1278" s="265"/>
      <c r="J1278" s="266"/>
      <c r="K1278" s="266"/>
      <c r="L1278" s="268"/>
    </row>
    <row r="1279" spans="1:12" ht="12.75">
      <c r="A1279" s="240" t="s">
        <v>31</v>
      </c>
      <c r="B1279" s="241"/>
      <c r="C1279" s="241"/>
      <c r="D1279" s="241"/>
      <c r="E1279" s="3"/>
      <c r="F1279" s="3"/>
      <c r="G1279" s="3"/>
      <c r="H1279" s="4">
        <v>2018</v>
      </c>
      <c r="I1279" s="4">
        <v>2019</v>
      </c>
      <c r="J1279" s="4">
        <v>2020</v>
      </c>
      <c r="K1279" s="4">
        <v>2021</v>
      </c>
      <c r="L1279" s="5" t="s">
        <v>16</v>
      </c>
    </row>
    <row r="1280" spans="1:12" ht="12.75">
      <c r="A1280" s="242" t="s">
        <v>17</v>
      </c>
      <c r="B1280" s="243"/>
      <c r="C1280" s="244"/>
      <c r="D1280" s="6"/>
      <c r="E1280" s="7"/>
      <c r="F1280" s="7"/>
      <c r="G1280" s="7"/>
      <c r="H1280" s="8">
        <f>H1285+H1289+H1293+H1297+H1301+H1305</f>
        <v>50000</v>
      </c>
      <c r="I1280" s="8">
        <f>I1285+I1289+I1293+I1297+I1301+I1305</f>
        <v>50000</v>
      </c>
      <c r="J1280" s="8">
        <f>J1285+J1289+J1293+J1297+J1301+J1305</f>
        <v>50000</v>
      </c>
      <c r="K1280" s="8">
        <f>K1285+K1289+K1293+K1297+K1301+K1305</f>
        <v>20000</v>
      </c>
      <c r="L1280" s="9">
        <f>SUM(H1280:K1280)</f>
        <v>170000</v>
      </c>
    </row>
    <row r="1281" spans="1:12" ht="13.5" thickBot="1">
      <c r="A1281" s="38"/>
      <c r="B1281" s="39"/>
      <c r="C1281" s="245"/>
      <c r="D1281" s="245"/>
      <c r="E1281" s="245"/>
      <c r="F1281" s="88"/>
      <c r="G1281" s="41"/>
      <c r="H1281" s="42"/>
      <c r="I1281" s="42"/>
      <c r="J1281" s="42"/>
      <c r="K1281" s="42"/>
      <c r="L1281" s="43"/>
    </row>
    <row r="1282" spans="1:12" ht="12.75">
      <c r="A1282" s="213" t="s">
        <v>18</v>
      </c>
      <c r="B1282" s="215" t="s">
        <v>27</v>
      </c>
      <c r="C1282" s="215"/>
      <c r="D1282" s="215"/>
      <c r="E1282" s="215"/>
      <c r="F1282" s="215" t="s">
        <v>19</v>
      </c>
      <c r="G1282" s="218" t="s">
        <v>20</v>
      </c>
      <c r="H1282" s="209">
        <v>2018</v>
      </c>
      <c r="I1282" s="209">
        <v>2019</v>
      </c>
      <c r="J1282" s="209">
        <v>2020</v>
      </c>
      <c r="K1282" s="209">
        <v>2021</v>
      </c>
      <c r="L1282" s="211" t="s">
        <v>21</v>
      </c>
    </row>
    <row r="1283" spans="1:12" ht="12.75">
      <c r="A1283" s="214"/>
      <c r="B1283" s="216"/>
      <c r="C1283" s="216"/>
      <c r="D1283" s="216"/>
      <c r="E1283" s="216"/>
      <c r="F1283" s="217"/>
      <c r="G1283" s="219"/>
      <c r="H1283" s="220"/>
      <c r="I1283" s="210"/>
      <c r="J1283" s="210"/>
      <c r="K1283" s="210"/>
      <c r="L1283" s="212"/>
    </row>
    <row r="1284" spans="1:12" ht="25.5">
      <c r="A1284" s="93" t="s">
        <v>172</v>
      </c>
      <c r="B1284" s="34" t="s">
        <v>22</v>
      </c>
      <c r="C1284" s="238" t="s">
        <v>402</v>
      </c>
      <c r="D1284" s="238"/>
      <c r="E1284" s="238"/>
      <c r="F1284" s="90"/>
      <c r="G1284" s="90" t="s">
        <v>23</v>
      </c>
      <c r="H1284" s="60">
        <v>1</v>
      </c>
      <c r="I1284" s="60">
        <v>1</v>
      </c>
      <c r="J1284" s="60">
        <v>1</v>
      </c>
      <c r="K1284" s="60">
        <v>1</v>
      </c>
      <c r="L1284" s="56">
        <f>SUM(H1284:K1284)</f>
        <v>4</v>
      </c>
    </row>
    <row r="1285" spans="1:12" ht="12.75">
      <c r="A1285" s="94"/>
      <c r="B1285" s="33" t="s">
        <v>25</v>
      </c>
      <c r="C1285" s="236" t="s">
        <v>39</v>
      </c>
      <c r="D1285" s="236"/>
      <c r="E1285" s="236"/>
      <c r="F1285" s="90"/>
      <c r="G1285" s="90" t="s">
        <v>24</v>
      </c>
      <c r="H1285" s="91">
        <v>30000</v>
      </c>
      <c r="I1285" s="91">
        <v>30000</v>
      </c>
      <c r="J1285" s="91">
        <v>30000</v>
      </c>
      <c r="K1285" s="91">
        <v>0</v>
      </c>
      <c r="L1285" s="95">
        <f>SUM(H1285:K1285)</f>
        <v>90000</v>
      </c>
    </row>
    <row r="1286" spans="1:12" ht="12.75">
      <c r="A1286" s="94"/>
      <c r="B1286" s="34" t="s">
        <v>28</v>
      </c>
      <c r="C1286" s="236" t="s">
        <v>132</v>
      </c>
      <c r="D1286" s="236"/>
      <c r="E1286" s="236"/>
      <c r="F1286" s="90"/>
      <c r="G1286" s="90"/>
      <c r="H1286" s="91"/>
      <c r="I1286" s="91"/>
      <c r="J1286" s="91"/>
      <c r="K1286" s="91"/>
      <c r="L1286" s="95"/>
    </row>
    <row r="1287" spans="1:12" ht="12.75">
      <c r="A1287" s="94"/>
      <c r="B1287" s="33" t="s">
        <v>29</v>
      </c>
      <c r="C1287" s="237" t="s">
        <v>125</v>
      </c>
      <c r="D1287" s="237"/>
      <c r="E1287" s="237"/>
      <c r="F1287" s="90"/>
      <c r="G1287" s="8"/>
      <c r="H1287" s="92"/>
      <c r="I1287" s="92"/>
      <c r="J1287" s="92"/>
      <c r="K1287" s="92"/>
      <c r="L1287" s="96"/>
    </row>
    <row r="1288" spans="1:12" ht="25.5">
      <c r="A1288" s="93" t="s">
        <v>173</v>
      </c>
      <c r="B1288" s="34" t="s">
        <v>22</v>
      </c>
      <c r="C1288" s="238" t="s">
        <v>403</v>
      </c>
      <c r="D1288" s="238"/>
      <c r="E1288" s="238"/>
      <c r="F1288" s="90"/>
      <c r="G1288" s="90" t="s">
        <v>23</v>
      </c>
      <c r="H1288" s="60">
        <v>1</v>
      </c>
      <c r="I1288" s="60">
        <v>1</v>
      </c>
      <c r="J1288" s="60">
        <v>1</v>
      </c>
      <c r="K1288" s="60">
        <v>1</v>
      </c>
      <c r="L1288" s="56">
        <f>SUM(H1288:K1288)</f>
        <v>4</v>
      </c>
    </row>
    <row r="1289" spans="1:12" ht="12.75">
      <c r="A1289" s="94"/>
      <c r="B1289" s="33" t="s">
        <v>25</v>
      </c>
      <c r="C1289" s="236" t="s">
        <v>41</v>
      </c>
      <c r="D1289" s="236"/>
      <c r="E1289" s="236"/>
      <c r="F1289" s="90"/>
      <c r="G1289" s="90" t="s">
        <v>24</v>
      </c>
      <c r="H1289" s="91">
        <v>20000</v>
      </c>
      <c r="I1289" s="91">
        <v>20000</v>
      </c>
      <c r="J1289" s="91">
        <v>20000</v>
      </c>
      <c r="K1289" s="91">
        <v>20000</v>
      </c>
      <c r="L1289" s="95">
        <f>SUM(H1289:K1289)</f>
        <v>80000</v>
      </c>
    </row>
    <row r="1290" spans="1:12" ht="12.75">
      <c r="A1290" s="94"/>
      <c r="B1290" s="34" t="s">
        <v>28</v>
      </c>
      <c r="C1290" s="236" t="s">
        <v>132</v>
      </c>
      <c r="D1290" s="236"/>
      <c r="E1290" s="236"/>
      <c r="F1290" s="90"/>
      <c r="G1290" s="90"/>
      <c r="H1290" s="91"/>
      <c r="I1290" s="91"/>
      <c r="J1290" s="91"/>
      <c r="K1290" s="91"/>
      <c r="L1290" s="95"/>
    </row>
    <row r="1291" spans="1:12" ht="12.75">
      <c r="A1291" s="94"/>
      <c r="B1291" s="33" t="s">
        <v>29</v>
      </c>
      <c r="C1291" s="237" t="s">
        <v>125</v>
      </c>
      <c r="D1291" s="237"/>
      <c r="E1291" s="237"/>
      <c r="F1291" s="90"/>
      <c r="G1291" s="8"/>
      <c r="H1291" s="92"/>
      <c r="I1291" s="92"/>
      <c r="J1291" s="92"/>
      <c r="K1291" s="92"/>
      <c r="L1291" s="96"/>
    </row>
    <row r="1292" spans="1:12" ht="25.5">
      <c r="A1292" s="93"/>
      <c r="B1292" s="34" t="s">
        <v>22</v>
      </c>
      <c r="C1292" s="238"/>
      <c r="D1292" s="238"/>
      <c r="E1292" s="238"/>
      <c r="F1292" s="90"/>
      <c r="G1292" s="90" t="s">
        <v>23</v>
      </c>
      <c r="H1292" s="60"/>
      <c r="I1292" s="60"/>
      <c r="J1292" s="60"/>
      <c r="K1292" s="60"/>
      <c r="L1292" s="56"/>
    </row>
    <row r="1293" spans="1:12" ht="12.75">
      <c r="A1293" s="94"/>
      <c r="B1293" s="33" t="s">
        <v>25</v>
      </c>
      <c r="C1293" s="236"/>
      <c r="D1293" s="236"/>
      <c r="E1293" s="236"/>
      <c r="F1293" s="90"/>
      <c r="G1293" s="90" t="s">
        <v>24</v>
      </c>
      <c r="H1293" s="91"/>
      <c r="I1293" s="91"/>
      <c r="J1293" s="91"/>
      <c r="K1293" s="91"/>
      <c r="L1293" s="95"/>
    </row>
    <row r="1294" spans="1:12" ht="12.75">
      <c r="A1294" s="94"/>
      <c r="B1294" s="34" t="s">
        <v>28</v>
      </c>
      <c r="C1294" s="236"/>
      <c r="D1294" s="236"/>
      <c r="E1294" s="236"/>
      <c r="F1294" s="90"/>
      <c r="G1294" s="90"/>
      <c r="H1294" s="91"/>
      <c r="I1294" s="91"/>
      <c r="J1294" s="91"/>
      <c r="K1294" s="91"/>
      <c r="L1294" s="95"/>
    </row>
    <row r="1295" spans="1:12" ht="12.75">
      <c r="A1295" s="94"/>
      <c r="B1295" s="33" t="s">
        <v>29</v>
      </c>
      <c r="C1295" s="237"/>
      <c r="D1295" s="237"/>
      <c r="E1295" s="237"/>
      <c r="F1295" s="90"/>
      <c r="G1295" s="8"/>
      <c r="H1295" s="92"/>
      <c r="I1295" s="92"/>
      <c r="J1295" s="92"/>
      <c r="K1295" s="92"/>
      <c r="L1295" s="96"/>
    </row>
    <row r="1296" spans="1:12" ht="25.5">
      <c r="A1296" s="93"/>
      <c r="B1296" s="34" t="s">
        <v>22</v>
      </c>
      <c r="C1296" s="238"/>
      <c r="D1296" s="238"/>
      <c r="E1296" s="238"/>
      <c r="F1296" s="90"/>
      <c r="G1296" s="90" t="s">
        <v>23</v>
      </c>
      <c r="H1296" s="60"/>
      <c r="I1296" s="60"/>
      <c r="J1296" s="60"/>
      <c r="K1296" s="60"/>
      <c r="L1296" s="56"/>
    </row>
    <row r="1297" spans="1:12" ht="12.75">
      <c r="A1297" s="94"/>
      <c r="B1297" s="33" t="s">
        <v>25</v>
      </c>
      <c r="C1297" s="236"/>
      <c r="D1297" s="236"/>
      <c r="E1297" s="236"/>
      <c r="F1297" s="90"/>
      <c r="G1297" s="90" t="s">
        <v>24</v>
      </c>
      <c r="H1297" s="91"/>
      <c r="I1297" s="91"/>
      <c r="J1297" s="91"/>
      <c r="K1297" s="91"/>
      <c r="L1297" s="95"/>
    </row>
    <row r="1298" spans="1:12" ht="12.75">
      <c r="A1298" s="94"/>
      <c r="B1298" s="34" t="s">
        <v>28</v>
      </c>
      <c r="C1298" s="236"/>
      <c r="D1298" s="236"/>
      <c r="E1298" s="236"/>
      <c r="F1298" s="90"/>
      <c r="G1298" s="90"/>
      <c r="H1298" s="91"/>
      <c r="I1298" s="91"/>
      <c r="J1298" s="91"/>
      <c r="K1298" s="91"/>
      <c r="L1298" s="95"/>
    </row>
    <row r="1299" spans="1:12" ht="12.75">
      <c r="A1299" s="94"/>
      <c r="B1299" s="33" t="s">
        <v>29</v>
      </c>
      <c r="C1299" s="237"/>
      <c r="D1299" s="237"/>
      <c r="E1299" s="237"/>
      <c r="F1299" s="90"/>
      <c r="G1299" s="8"/>
      <c r="H1299" s="92"/>
      <c r="I1299" s="92"/>
      <c r="J1299" s="92"/>
      <c r="K1299" s="92"/>
      <c r="L1299" s="96"/>
    </row>
    <row r="1300" spans="1:12" ht="25.5">
      <c r="A1300" s="93"/>
      <c r="B1300" s="34" t="s">
        <v>22</v>
      </c>
      <c r="C1300" s="238"/>
      <c r="D1300" s="238"/>
      <c r="E1300" s="238"/>
      <c r="F1300" s="90"/>
      <c r="G1300" s="90" t="s">
        <v>23</v>
      </c>
      <c r="H1300" s="60"/>
      <c r="I1300" s="60"/>
      <c r="J1300" s="60"/>
      <c r="K1300" s="60"/>
      <c r="L1300" s="56"/>
    </row>
    <row r="1301" spans="1:12" ht="12.75">
      <c r="A1301" s="94"/>
      <c r="B1301" s="33" t="s">
        <v>25</v>
      </c>
      <c r="C1301" s="236"/>
      <c r="D1301" s="236"/>
      <c r="E1301" s="236"/>
      <c r="F1301" s="90"/>
      <c r="G1301" s="90" t="s">
        <v>24</v>
      </c>
      <c r="H1301" s="91"/>
      <c r="I1301" s="91"/>
      <c r="J1301" s="91"/>
      <c r="K1301" s="91"/>
      <c r="L1301" s="95"/>
    </row>
    <row r="1302" spans="1:12" ht="12.75">
      <c r="A1302" s="94"/>
      <c r="B1302" s="34" t="s">
        <v>28</v>
      </c>
      <c r="C1302" s="236"/>
      <c r="D1302" s="236"/>
      <c r="E1302" s="236"/>
      <c r="F1302" s="90"/>
      <c r="G1302" s="90"/>
      <c r="H1302" s="91"/>
      <c r="I1302" s="91"/>
      <c r="J1302" s="91"/>
      <c r="K1302" s="91"/>
      <c r="L1302" s="95"/>
    </row>
    <row r="1303" spans="1:12" ht="12.75">
      <c r="A1303" s="94"/>
      <c r="B1303" s="33" t="s">
        <v>29</v>
      </c>
      <c r="C1303" s="237"/>
      <c r="D1303" s="237"/>
      <c r="E1303" s="237"/>
      <c r="F1303" s="90"/>
      <c r="G1303" s="8"/>
      <c r="H1303" s="92"/>
      <c r="I1303" s="92"/>
      <c r="J1303" s="92"/>
      <c r="K1303" s="92"/>
      <c r="L1303" s="96"/>
    </row>
    <row r="1304" spans="1:12" ht="25.5">
      <c r="A1304" s="93"/>
      <c r="B1304" s="34" t="s">
        <v>22</v>
      </c>
      <c r="C1304" s="238"/>
      <c r="D1304" s="238"/>
      <c r="E1304" s="238"/>
      <c r="F1304" s="90"/>
      <c r="G1304" s="90" t="s">
        <v>23</v>
      </c>
      <c r="H1304" s="60"/>
      <c r="I1304" s="60"/>
      <c r="J1304" s="60"/>
      <c r="K1304" s="60"/>
      <c r="L1304" s="56"/>
    </row>
    <row r="1305" spans="1:12" ht="12.75">
      <c r="A1305" s="94"/>
      <c r="B1305" s="33" t="s">
        <v>25</v>
      </c>
      <c r="C1305" s="236"/>
      <c r="D1305" s="236"/>
      <c r="E1305" s="236"/>
      <c r="F1305" s="90"/>
      <c r="G1305" s="90" t="s">
        <v>24</v>
      </c>
      <c r="H1305" s="91"/>
      <c r="I1305" s="91"/>
      <c r="J1305" s="91"/>
      <c r="K1305" s="91"/>
      <c r="L1305" s="95"/>
    </row>
    <row r="1306" spans="1:12" ht="12.75">
      <c r="A1306" s="94"/>
      <c r="B1306" s="34" t="s">
        <v>28</v>
      </c>
      <c r="C1306" s="236"/>
      <c r="D1306" s="236"/>
      <c r="E1306" s="236"/>
      <c r="F1306" s="90"/>
      <c r="G1306" s="90"/>
      <c r="H1306" s="91"/>
      <c r="I1306" s="91"/>
      <c r="J1306" s="91"/>
      <c r="K1306" s="91"/>
      <c r="L1306" s="95"/>
    </row>
    <row r="1307" spans="1:12" ht="13.5" thickBot="1">
      <c r="A1307" s="97"/>
      <c r="B1307" s="16" t="s">
        <v>29</v>
      </c>
      <c r="C1307" s="239"/>
      <c r="D1307" s="239"/>
      <c r="E1307" s="239"/>
      <c r="F1307" s="98"/>
      <c r="G1307" s="99"/>
      <c r="H1307" s="100"/>
      <c r="I1307" s="100"/>
      <c r="J1307" s="100"/>
      <c r="K1307" s="100"/>
      <c r="L1307" s="101"/>
    </row>
    <row r="1308" spans="1:12" ht="13.5" thickBot="1">
      <c r="A1308" s="203" t="s">
        <v>26</v>
      </c>
      <c r="B1308" s="204"/>
      <c r="C1308" s="204"/>
      <c r="D1308" s="204"/>
      <c r="E1308" s="204"/>
      <c r="F1308" s="205"/>
      <c r="G1308" s="205"/>
      <c r="H1308" s="205"/>
      <c r="I1308" s="205"/>
      <c r="J1308" s="205"/>
      <c r="K1308" s="205"/>
      <c r="L1308" s="206"/>
    </row>
    <row r="1312" ht="12.75">
      <c r="G1312" s="74">
        <v>30</v>
      </c>
    </row>
    <row r="1315" spans="1:12" ht="12.75">
      <c r="A1315" s="269" t="s">
        <v>34</v>
      </c>
      <c r="B1315" s="270"/>
      <c r="C1315" s="270"/>
      <c r="D1315" s="270"/>
      <c r="E1315" s="270"/>
      <c r="F1315" s="270"/>
      <c r="G1315" s="270"/>
      <c r="H1315" s="270"/>
      <c r="I1315" s="270"/>
      <c r="J1315" s="270"/>
      <c r="K1315" s="270"/>
      <c r="L1315" s="270"/>
    </row>
    <row r="1316" spans="1:12" ht="12.75">
      <c r="A1316" s="246" t="s">
        <v>30</v>
      </c>
      <c r="B1316" s="246"/>
      <c r="C1316" s="246"/>
      <c r="D1316" s="246"/>
      <c r="E1316" s="246"/>
      <c r="F1316" s="246"/>
      <c r="G1316" s="246"/>
      <c r="H1316" s="246"/>
      <c r="I1316" s="246"/>
      <c r="J1316" s="246"/>
      <c r="K1316" s="246"/>
      <c r="L1316" s="246"/>
    </row>
    <row r="1317" spans="1:12" ht="13.5" thickBot="1">
      <c r="A1317" s="271" t="s">
        <v>495</v>
      </c>
      <c r="B1317" s="271"/>
      <c r="C1317" s="271"/>
      <c r="D1317" s="271"/>
      <c r="E1317" s="271"/>
      <c r="F1317" s="271"/>
      <c r="G1317" s="271"/>
      <c r="H1317" s="271"/>
      <c r="I1317" s="271"/>
      <c r="J1317" s="271"/>
      <c r="K1317" s="271"/>
      <c r="L1317" s="271"/>
    </row>
    <row r="1318" spans="1:12" ht="13.5" thickBot="1">
      <c r="A1318" s="246" t="s">
        <v>11</v>
      </c>
      <c r="B1318" s="246"/>
      <c r="C1318" s="280" t="s">
        <v>133</v>
      </c>
      <c r="D1318" s="281"/>
      <c r="E1318" s="281"/>
      <c r="F1318" s="281"/>
      <c r="G1318" s="281"/>
      <c r="H1318" s="281"/>
      <c r="I1318" s="281"/>
      <c r="J1318" s="281"/>
      <c r="K1318" s="281"/>
      <c r="L1318" s="282"/>
    </row>
    <row r="1319" spans="1:12" ht="12.75">
      <c r="A1319" s="246" t="s">
        <v>12</v>
      </c>
      <c r="B1319" s="246"/>
      <c r="C1319" s="247" t="s">
        <v>134</v>
      </c>
      <c r="D1319" s="248"/>
      <c r="E1319" s="248"/>
      <c r="F1319" s="248"/>
      <c r="G1319" s="248"/>
      <c r="H1319" s="248"/>
      <c r="I1319" s="248"/>
      <c r="J1319" s="248"/>
      <c r="K1319" s="248"/>
      <c r="L1319" s="249"/>
    </row>
    <row r="1320" spans="1:12" ht="13.5" thickBot="1">
      <c r="A1320" s="1"/>
      <c r="B1320" s="1"/>
      <c r="C1320" s="250"/>
      <c r="D1320" s="251"/>
      <c r="E1320" s="251"/>
      <c r="F1320" s="251"/>
      <c r="G1320" s="251"/>
      <c r="H1320" s="251"/>
      <c r="I1320" s="251"/>
      <c r="J1320" s="251"/>
      <c r="K1320" s="251"/>
      <c r="L1320" s="252"/>
    </row>
    <row r="1321" spans="1:12" ht="12.75">
      <c r="A1321" s="253" t="s">
        <v>13</v>
      </c>
      <c r="B1321" s="254"/>
      <c r="C1321" s="254"/>
      <c r="D1321" s="255"/>
      <c r="E1321" s="256" t="s">
        <v>14</v>
      </c>
      <c r="F1321" s="257"/>
      <c r="G1321" s="257"/>
      <c r="H1321" s="258"/>
      <c r="I1321" s="259" t="s">
        <v>15</v>
      </c>
      <c r="J1321" s="260"/>
      <c r="K1321" s="260"/>
      <c r="L1321" s="261"/>
    </row>
    <row r="1322" spans="1:12" ht="12.75">
      <c r="A1322" s="262" t="s">
        <v>483</v>
      </c>
      <c r="B1322" s="263"/>
      <c r="C1322" s="263"/>
      <c r="D1322" s="264"/>
      <c r="E1322" s="265"/>
      <c r="F1322" s="266"/>
      <c r="G1322" s="266"/>
      <c r="H1322" s="267"/>
      <c r="I1322" s="265"/>
      <c r="J1322" s="266"/>
      <c r="K1322" s="266"/>
      <c r="L1322" s="268"/>
    </row>
    <row r="1323" spans="1:12" ht="12.75">
      <c r="A1323" s="240" t="s">
        <v>31</v>
      </c>
      <c r="B1323" s="241"/>
      <c r="C1323" s="241"/>
      <c r="D1323" s="241"/>
      <c r="E1323" s="3"/>
      <c r="F1323" s="3"/>
      <c r="G1323" s="3"/>
      <c r="H1323" s="4">
        <v>2018</v>
      </c>
      <c r="I1323" s="4">
        <v>2019</v>
      </c>
      <c r="J1323" s="4">
        <v>2020</v>
      </c>
      <c r="K1323" s="4">
        <v>2021</v>
      </c>
      <c r="L1323" s="5" t="s">
        <v>16</v>
      </c>
    </row>
    <row r="1324" spans="1:12" ht="12.75">
      <c r="A1324" s="242" t="s">
        <v>17</v>
      </c>
      <c r="B1324" s="243"/>
      <c r="C1324" s="244"/>
      <c r="D1324" s="6"/>
      <c r="E1324" s="7"/>
      <c r="F1324" s="7"/>
      <c r="G1324" s="7"/>
      <c r="H1324" s="8">
        <f>H1329+H1333+H1337+H1341+H1345+H1349</f>
        <v>100000</v>
      </c>
      <c r="I1324" s="8">
        <f>I1329+I1333+I1337+I1341+I1345+I1349</f>
        <v>100000</v>
      </c>
      <c r="J1324" s="8">
        <f>J1329+J1333+J1337+J1341+J1345+J1349</f>
        <v>100000</v>
      </c>
      <c r="K1324" s="8">
        <f>K1329+K1333+K1337+K1341+K1345+K1349</f>
        <v>100000</v>
      </c>
      <c r="L1324" s="9">
        <f>SUM(H1324:K1324)</f>
        <v>400000</v>
      </c>
    </row>
    <row r="1325" spans="1:12" ht="13.5" thickBot="1">
      <c r="A1325" s="38"/>
      <c r="B1325" s="39"/>
      <c r="C1325" s="245"/>
      <c r="D1325" s="245"/>
      <c r="E1325" s="245"/>
      <c r="F1325" s="88"/>
      <c r="G1325" s="41"/>
      <c r="H1325" s="42"/>
      <c r="I1325" s="42"/>
      <c r="J1325" s="42"/>
      <c r="K1325" s="42"/>
      <c r="L1325" s="43"/>
    </row>
    <row r="1326" spans="1:12" ht="12.75">
      <c r="A1326" s="213" t="s">
        <v>18</v>
      </c>
      <c r="B1326" s="215" t="s">
        <v>27</v>
      </c>
      <c r="C1326" s="215"/>
      <c r="D1326" s="215"/>
      <c r="E1326" s="215"/>
      <c r="F1326" s="215" t="s">
        <v>19</v>
      </c>
      <c r="G1326" s="218" t="s">
        <v>20</v>
      </c>
      <c r="H1326" s="209">
        <v>2018</v>
      </c>
      <c r="I1326" s="209">
        <v>2019</v>
      </c>
      <c r="J1326" s="209">
        <v>2020</v>
      </c>
      <c r="K1326" s="209">
        <v>2021</v>
      </c>
      <c r="L1326" s="211" t="s">
        <v>21</v>
      </c>
    </row>
    <row r="1327" spans="1:12" ht="12.75">
      <c r="A1327" s="214"/>
      <c r="B1327" s="216"/>
      <c r="C1327" s="216"/>
      <c r="D1327" s="216"/>
      <c r="E1327" s="216"/>
      <c r="F1327" s="217"/>
      <c r="G1327" s="219"/>
      <c r="H1327" s="220"/>
      <c r="I1327" s="210"/>
      <c r="J1327" s="210"/>
      <c r="K1327" s="210"/>
      <c r="L1327" s="212"/>
    </row>
    <row r="1328" spans="1:12" ht="25.5">
      <c r="A1328" s="93" t="s">
        <v>173</v>
      </c>
      <c r="B1328" s="34" t="s">
        <v>22</v>
      </c>
      <c r="C1328" s="238" t="s">
        <v>404</v>
      </c>
      <c r="D1328" s="238"/>
      <c r="E1328" s="238"/>
      <c r="F1328" s="90"/>
      <c r="G1328" s="90" t="s">
        <v>23</v>
      </c>
      <c r="H1328" s="60">
        <v>1</v>
      </c>
      <c r="I1328" s="60">
        <v>1</v>
      </c>
      <c r="J1328" s="60">
        <v>1</v>
      </c>
      <c r="K1328" s="60">
        <v>1</v>
      </c>
      <c r="L1328" s="56">
        <f>SUM(H1328:K1328)</f>
        <v>4</v>
      </c>
    </row>
    <row r="1329" spans="1:12" ht="12.75">
      <c r="A1329" s="94"/>
      <c r="B1329" s="33" t="s">
        <v>25</v>
      </c>
      <c r="C1329" s="236" t="s">
        <v>135</v>
      </c>
      <c r="D1329" s="236"/>
      <c r="E1329" s="236"/>
      <c r="F1329" s="90"/>
      <c r="G1329" s="90" t="s">
        <v>24</v>
      </c>
      <c r="H1329" s="91">
        <v>100000</v>
      </c>
      <c r="I1329" s="91">
        <v>100000</v>
      </c>
      <c r="J1329" s="91">
        <v>100000</v>
      </c>
      <c r="K1329" s="91">
        <v>100000</v>
      </c>
      <c r="L1329" s="95">
        <f>SUM(H1329:K1329)</f>
        <v>400000</v>
      </c>
    </row>
    <row r="1330" spans="1:12" ht="12.75">
      <c r="A1330" s="94"/>
      <c r="B1330" s="34" t="s">
        <v>28</v>
      </c>
      <c r="C1330" s="236" t="s">
        <v>136</v>
      </c>
      <c r="D1330" s="236"/>
      <c r="E1330" s="236"/>
      <c r="F1330" s="90"/>
      <c r="G1330" s="90"/>
      <c r="H1330" s="91"/>
      <c r="I1330" s="91"/>
      <c r="J1330" s="91"/>
      <c r="K1330" s="91"/>
      <c r="L1330" s="95"/>
    </row>
    <row r="1331" spans="1:12" ht="12.75">
      <c r="A1331" s="94"/>
      <c r="B1331" s="33" t="s">
        <v>29</v>
      </c>
      <c r="C1331" s="237" t="s">
        <v>137</v>
      </c>
      <c r="D1331" s="237"/>
      <c r="E1331" s="237"/>
      <c r="F1331" s="90"/>
      <c r="G1331" s="8"/>
      <c r="H1331" s="92"/>
      <c r="I1331" s="92"/>
      <c r="J1331" s="92"/>
      <c r="K1331" s="92"/>
      <c r="L1331" s="96"/>
    </row>
    <row r="1332" spans="1:12" ht="12.75" customHeight="1">
      <c r="A1332" s="93"/>
      <c r="B1332" s="34" t="s">
        <v>22</v>
      </c>
      <c r="C1332" s="238"/>
      <c r="D1332" s="238"/>
      <c r="E1332" s="238"/>
      <c r="F1332" s="90"/>
      <c r="G1332" s="90" t="s">
        <v>23</v>
      </c>
      <c r="H1332" s="60"/>
      <c r="I1332" s="60"/>
      <c r="J1332" s="60"/>
      <c r="K1332" s="60"/>
      <c r="L1332" s="56"/>
    </row>
    <row r="1333" spans="1:12" ht="12.75">
      <c r="A1333" s="94"/>
      <c r="B1333" s="33" t="s">
        <v>25</v>
      </c>
      <c r="C1333" s="236"/>
      <c r="D1333" s="236"/>
      <c r="E1333" s="236"/>
      <c r="F1333" s="90"/>
      <c r="G1333" s="90" t="s">
        <v>24</v>
      </c>
      <c r="H1333" s="91"/>
      <c r="I1333" s="91"/>
      <c r="J1333" s="91"/>
      <c r="K1333" s="91"/>
      <c r="L1333" s="95"/>
    </row>
    <row r="1334" spans="1:12" ht="12.75">
      <c r="A1334" s="94"/>
      <c r="B1334" s="34" t="s">
        <v>28</v>
      </c>
      <c r="C1334" s="236"/>
      <c r="D1334" s="236"/>
      <c r="E1334" s="236"/>
      <c r="F1334" s="90"/>
      <c r="G1334" s="90"/>
      <c r="H1334" s="91"/>
      <c r="I1334" s="91"/>
      <c r="J1334" s="91"/>
      <c r="K1334" s="91"/>
      <c r="L1334" s="95"/>
    </row>
    <row r="1335" spans="1:12" ht="12.75">
      <c r="A1335" s="94"/>
      <c r="B1335" s="33" t="s">
        <v>29</v>
      </c>
      <c r="C1335" s="237"/>
      <c r="D1335" s="237"/>
      <c r="E1335" s="237"/>
      <c r="F1335" s="90"/>
      <c r="G1335" s="8"/>
      <c r="H1335" s="92"/>
      <c r="I1335" s="92"/>
      <c r="J1335" s="92"/>
      <c r="K1335" s="92"/>
      <c r="L1335" s="96"/>
    </row>
    <row r="1336" spans="1:12" ht="25.5">
      <c r="A1336" s="93"/>
      <c r="B1336" s="34" t="s">
        <v>22</v>
      </c>
      <c r="C1336" s="238"/>
      <c r="D1336" s="238"/>
      <c r="E1336" s="238"/>
      <c r="F1336" s="90"/>
      <c r="G1336" s="90" t="s">
        <v>23</v>
      </c>
      <c r="H1336" s="60"/>
      <c r="I1336" s="60"/>
      <c r="J1336" s="60"/>
      <c r="K1336" s="60"/>
      <c r="L1336" s="56"/>
    </row>
    <row r="1337" spans="1:12" ht="12.75">
      <c r="A1337" s="94"/>
      <c r="B1337" s="33" t="s">
        <v>25</v>
      </c>
      <c r="C1337" s="236"/>
      <c r="D1337" s="236"/>
      <c r="E1337" s="236"/>
      <c r="F1337" s="90"/>
      <c r="G1337" s="90" t="s">
        <v>24</v>
      </c>
      <c r="H1337" s="91"/>
      <c r="I1337" s="91"/>
      <c r="J1337" s="91"/>
      <c r="K1337" s="91"/>
      <c r="L1337" s="95"/>
    </row>
    <row r="1338" spans="1:12" ht="12.75">
      <c r="A1338" s="94"/>
      <c r="B1338" s="34" t="s">
        <v>28</v>
      </c>
      <c r="C1338" s="236"/>
      <c r="D1338" s="236"/>
      <c r="E1338" s="236"/>
      <c r="F1338" s="90"/>
      <c r="G1338" s="90"/>
      <c r="H1338" s="91"/>
      <c r="I1338" s="91"/>
      <c r="J1338" s="91"/>
      <c r="K1338" s="91"/>
      <c r="L1338" s="95"/>
    </row>
    <row r="1339" spans="1:12" ht="12.75">
      <c r="A1339" s="94"/>
      <c r="B1339" s="33" t="s">
        <v>29</v>
      </c>
      <c r="C1339" s="237"/>
      <c r="D1339" s="237"/>
      <c r="E1339" s="237"/>
      <c r="F1339" s="90"/>
      <c r="G1339" s="8"/>
      <c r="H1339" s="92"/>
      <c r="I1339" s="92"/>
      <c r="J1339" s="92"/>
      <c r="K1339" s="92"/>
      <c r="L1339" s="96"/>
    </row>
    <row r="1340" spans="1:12" ht="25.5">
      <c r="A1340" s="93"/>
      <c r="B1340" s="34" t="s">
        <v>22</v>
      </c>
      <c r="C1340" s="238"/>
      <c r="D1340" s="238"/>
      <c r="E1340" s="238"/>
      <c r="F1340" s="90"/>
      <c r="G1340" s="90" t="s">
        <v>23</v>
      </c>
      <c r="H1340" s="60"/>
      <c r="I1340" s="60"/>
      <c r="J1340" s="60"/>
      <c r="K1340" s="60"/>
      <c r="L1340" s="56"/>
    </row>
    <row r="1341" spans="1:12" ht="12.75">
      <c r="A1341" s="94"/>
      <c r="B1341" s="33" t="s">
        <v>25</v>
      </c>
      <c r="C1341" s="236"/>
      <c r="D1341" s="236"/>
      <c r="E1341" s="236"/>
      <c r="F1341" s="90"/>
      <c r="G1341" s="90" t="s">
        <v>24</v>
      </c>
      <c r="H1341" s="91"/>
      <c r="I1341" s="91"/>
      <c r="J1341" s="91"/>
      <c r="K1341" s="91"/>
      <c r="L1341" s="95"/>
    </row>
    <row r="1342" spans="1:12" ht="12.75">
      <c r="A1342" s="94"/>
      <c r="B1342" s="34" t="s">
        <v>28</v>
      </c>
      <c r="C1342" s="236"/>
      <c r="D1342" s="236"/>
      <c r="E1342" s="236"/>
      <c r="F1342" s="90"/>
      <c r="G1342" s="90"/>
      <c r="H1342" s="91"/>
      <c r="I1342" s="91"/>
      <c r="J1342" s="91"/>
      <c r="K1342" s="91"/>
      <c r="L1342" s="95"/>
    </row>
    <row r="1343" spans="1:12" ht="12.75">
      <c r="A1343" s="94"/>
      <c r="B1343" s="33" t="s">
        <v>29</v>
      </c>
      <c r="C1343" s="237"/>
      <c r="D1343" s="237"/>
      <c r="E1343" s="237"/>
      <c r="F1343" s="90"/>
      <c r="G1343" s="8"/>
      <c r="H1343" s="92"/>
      <c r="I1343" s="92"/>
      <c r="J1343" s="92"/>
      <c r="K1343" s="92"/>
      <c r="L1343" s="96"/>
    </row>
    <row r="1344" spans="1:12" ht="25.5">
      <c r="A1344" s="93"/>
      <c r="B1344" s="34" t="s">
        <v>22</v>
      </c>
      <c r="C1344" s="238"/>
      <c r="D1344" s="238"/>
      <c r="E1344" s="238"/>
      <c r="F1344" s="90"/>
      <c r="G1344" s="90" t="s">
        <v>23</v>
      </c>
      <c r="H1344" s="60"/>
      <c r="I1344" s="60"/>
      <c r="J1344" s="60"/>
      <c r="K1344" s="60"/>
      <c r="L1344" s="56"/>
    </row>
    <row r="1345" spans="1:12" ht="12.75">
      <c r="A1345" s="94"/>
      <c r="B1345" s="33" t="s">
        <v>25</v>
      </c>
      <c r="C1345" s="236"/>
      <c r="D1345" s="236"/>
      <c r="E1345" s="236"/>
      <c r="F1345" s="90"/>
      <c r="G1345" s="90" t="s">
        <v>24</v>
      </c>
      <c r="H1345" s="91"/>
      <c r="I1345" s="91"/>
      <c r="J1345" s="91"/>
      <c r="K1345" s="91"/>
      <c r="L1345" s="95"/>
    </row>
    <row r="1346" spans="1:12" ht="12.75">
      <c r="A1346" s="94"/>
      <c r="B1346" s="34" t="s">
        <v>28</v>
      </c>
      <c r="C1346" s="236"/>
      <c r="D1346" s="236"/>
      <c r="E1346" s="236"/>
      <c r="F1346" s="90"/>
      <c r="G1346" s="90"/>
      <c r="H1346" s="91"/>
      <c r="I1346" s="91"/>
      <c r="J1346" s="91"/>
      <c r="K1346" s="91"/>
      <c r="L1346" s="95"/>
    </row>
    <row r="1347" spans="1:12" ht="12.75">
      <c r="A1347" s="94"/>
      <c r="B1347" s="33" t="s">
        <v>29</v>
      </c>
      <c r="C1347" s="237"/>
      <c r="D1347" s="237"/>
      <c r="E1347" s="237"/>
      <c r="F1347" s="90"/>
      <c r="G1347" s="8"/>
      <c r="H1347" s="92"/>
      <c r="I1347" s="92"/>
      <c r="J1347" s="92"/>
      <c r="K1347" s="92"/>
      <c r="L1347" s="96"/>
    </row>
    <row r="1348" spans="1:12" ht="25.5">
      <c r="A1348" s="93"/>
      <c r="B1348" s="34" t="s">
        <v>22</v>
      </c>
      <c r="C1348" s="238"/>
      <c r="D1348" s="238"/>
      <c r="E1348" s="238"/>
      <c r="F1348" s="90"/>
      <c r="G1348" s="90" t="s">
        <v>23</v>
      </c>
      <c r="H1348" s="60"/>
      <c r="I1348" s="60"/>
      <c r="J1348" s="60"/>
      <c r="K1348" s="60"/>
      <c r="L1348" s="56"/>
    </row>
    <row r="1349" spans="1:12" ht="13.5" customHeight="1">
      <c r="A1349" s="94"/>
      <c r="B1349" s="33" t="s">
        <v>25</v>
      </c>
      <c r="C1349" s="236"/>
      <c r="D1349" s="236"/>
      <c r="E1349" s="236"/>
      <c r="F1349" s="90"/>
      <c r="G1349" s="90" t="s">
        <v>24</v>
      </c>
      <c r="H1349" s="91"/>
      <c r="I1349" s="91"/>
      <c r="J1349" s="91"/>
      <c r="K1349" s="91"/>
      <c r="L1349" s="95"/>
    </row>
    <row r="1350" spans="1:12" ht="12.75">
      <c r="A1350" s="94"/>
      <c r="B1350" s="34" t="s">
        <v>28</v>
      </c>
      <c r="C1350" s="236"/>
      <c r="D1350" s="236"/>
      <c r="E1350" s="236"/>
      <c r="F1350" s="90"/>
      <c r="G1350" s="90"/>
      <c r="H1350" s="91"/>
      <c r="I1350" s="91"/>
      <c r="J1350" s="91"/>
      <c r="K1350" s="91"/>
      <c r="L1350" s="95"/>
    </row>
    <row r="1351" spans="1:12" ht="13.5" thickBot="1">
      <c r="A1351" s="97"/>
      <c r="B1351" s="16" t="s">
        <v>29</v>
      </c>
      <c r="C1351" s="239"/>
      <c r="D1351" s="239"/>
      <c r="E1351" s="239"/>
      <c r="F1351" s="98"/>
      <c r="G1351" s="99"/>
      <c r="H1351" s="100"/>
      <c r="I1351" s="100"/>
      <c r="J1351" s="100"/>
      <c r="K1351" s="100"/>
      <c r="L1351" s="101"/>
    </row>
    <row r="1352" spans="1:12" ht="13.5" thickBot="1">
      <c r="A1352" s="203" t="s">
        <v>26</v>
      </c>
      <c r="B1352" s="204"/>
      <c r="C1352" s="204"/>
      <c r="D1352" s="204"/>
      <c r="E1352" s="204"/>
      <c r="F1352" s="205"/>
      <c r="G1352" s="205"/>
      <c r="H1352" s="205"/>
      <c r="I1352" s="205"/>
      <c r="J1352" s="205"/>
      <c r="K1352" s="205"/>
      <c r="L1352" s="206"/>
    </row>
    <row r="1353" spans="1:12" ht="12.75">
      <c r="A1353" s="29"/>
      <c r="B1353" s="29"/>
      <c r="C1353" s="29"/>
      <c r="D1353" s="29"/>
      <c r="E1353" s="29"/>
      <c r="F1353" s="30"/>
      <c r="G1353" s="30"/>
      <c r="H1353" s="30"/>
      <c r="I1353" s="30"/>
      <c r="J1353" s="30"/>
      <c r="K1353" s="30"/>
      <c r="L1353" s="30"/>
    </row>
    <row r="1354" spans="1:12" ht="12.75">
      <c r="A1354" s="29"/>
      <c r="B1354" s="29"/>
      <c r="C1354" s="29"/>
      <c r="D1354" s="29"/>
      <c r="E1354" s="29"/>
      <c r="F1354" s="30"/>
      <c r="G1354" s="30"/>
      <c r="H1354" s="30"/>
      <c r="I1354" s="30"/>
      <c r="J1354" s="30"/>
      <c r="K1354" s="30"/>
      <c r="L1354" s="30"/>
    </row>
    <row r="1357" ht="12.75">
      <c r="G1357" s="74">
        <v>31</v>
      </c>
    </row>
    <row r="1360" spans="1:12" ht="12.75">
      <c r="A1360" s="269" t="s">
        <v>34</v>
      </c>
      <c r="B1360" s="270"/>
      <c r="C1360" s="270"/>
      <c r="D1360" s="270"/>
      <c r="E1360" s="270"/>
      <c r="F1360" s="270"/>
      <c r="G1360" s="270"/>
      <c r="H1360" s="270"/>
      <c r="I1360" s="270"/>
      <c r="J1360" s="270"/>
      <c r="K1360" s="270"/>
      <c r="L1360" s="270"/>
    </row>
    <row r="1361" spans="1:12" ht="12.75">
      <c r="A1361" s="246" t="s">
        <v>30</v>
      </c>
      <c r="B1361" s="246"/>
      <c r="C1361" s="246"/>
      <c r="D1361" s="246"/>
      <c r="E1361" s="246"/>
      <c r="F1361" s="246"/>
      <c r="G1361" s="246"/>
      <c r="H1361" s="246"/>
      <c r="I1361" s="246"/>
      <c r="J1361" s="246"/>
      <c r="K1361" s="246"/>
      <c r="L1361" s="246"/>
    </row>
    <row r="1362" spans="1:12" ht="13.5" thickBot="1">
      <c r="A1362" s="271" t="s">
        <v>498</v>
      </c>
      <c r="B1362" s="271"/>
      <c r="C1362" s="271"/>
      <c r="D1362" s="271"/>
      <c r="E1362" s="271"/>
      <c r="F1362" s="271"/>
      <c r="G1362" s="271"/>
      <c r="H1362" s="271"/>
      <c r="I1362" s="271"/>
      <c r="J1362" s="271"/>
      <c r="K1362" s="271"/>
      <c r="L1362" s="271"/>
    </row>
    <row r="1363" spans="1:12" ht="13.5" thickBot="1">
      <c r="A1363" s="246" t="s">
        <v>11</v>
      </c>
      <c r="B1363" s="246"/>
      <c r="C1363" s="280" t="s">
        <v>43</v>
      </c>
      <c r="D1363" s="281"/>
      <c r="E1363" s="281"/>
      <c r="F1363" s="281"/>
      <c r="G1363" s="281"/>
      <c r="H1363" s="281"/>
      <c r="I1363" s="281"/>
      <c r="J1363" s="281"/>
      <c r="K1363" s="281"/>
      <c r="L1363" s="282"/>
    </row>
    <row r="1364" spans="1:12" ht="12.75">
      <c r="A1364" s="246" t="s">
        <v>12</v>
      </c>
      <c r="B1364" s="246"/>
      <c r="C1364" s="247" t="s">
        <v>54</v>
      </c>
      <c r="D1364" s="248"/>
      <c r="E1364" s="248"/>
      <c r="F1364" s="248"/>
      <c r="G1364" s="248"/>
      <c r="H1364" s="248"/>
      <c r="I1364" s="248"/>
      <c r="J1364" s="248"/>
      <c r="K1364" s="248"/>
      <c r="L1364" s="249"/>
    </row>
    <row r="1365" spans="1:12" ht="13.5" thickBot="1">
      <c r="A1365" s="1"/>
      <c r="B1365" s="1"/>
      <c r="C1365" s="250"/>
      <c r="D1365" s="251"/>
      <c r="E1365" s="251"/>
      <c r="F1365" s="251"/>
      <c r="G1365" s="251"/>
      <c r="H1365" s="251"/>
      <c r="I1365" s="251"/>
      <c r="J1365" s="251"/>
      <c r="K1365" s="251"/>
      <c r="L1365" s="252"/>
    </row>
    <row r="1366" spans="1:12" ht="12.75">
      <c r="A1366" s="253" t="s">
        <v>13</v>
      </c>
      <c r="B1366" s="254"/>
      <c r="C1366" s="254"/>
      <c r="D1366" s="255"/>
      <c r="E1366" s="256" t="s">
        <v>14</v>
      </c>
      <c r="F1366" s="257"/>
      <c r="G1366" s="257"/>
      <c r="H1366" s="258"/>
      <c r="I1366" s="259" t="s">
        <v>15</v>
      </c>
      <c r="J1366" s="260"/>
      <c r="K1366" s="260"/>
      <c r="L1366" s="261"/>
    </row>
    <row r="1367" spans="1:12" ht="12.75">
      <c r="A1367" s="262" t="s">
        <v>483</v>
      </c>
      <c r="B1367" s="263"/>
      <c r="C1367" s="263"/>
      <c r="D1367" s="264"/>
      <c r="E1367" s="265"/>
      <c r="F1367" s="266"/>
      <c r="G1367" s="266"/>
      <c r="H1367" s="267"/>
      <c r="I1367" s="265"/>
      <c r="J1367" s="266"/>
      <c r="K1367" s="266"/>
      <c r="L1367" s="268"/>
    </row>
    <row r="1368" spans="1:12" ht="12.75">
      <c r="A1368" s="240" t="s">
        <v>31</v>
      </c>
      <c r="B1368" s="241"/>
      <c r="C1368" s="241"/>
      <c r="D1368" s="241"/>
      <c r="E1368" s="3"/>
      <c r="F1368" s="3"/>
      <c r="G1368" s="3"/>
      <c r="H1368" s="4">
        <v>2018</v>
      </c>
      <c r="I1368" s="4">
        <v>2019</v>
      </c>
      <c r="J1368" s="4">
        <v>2020</v>
      </c>
      <c r="K1368" s="4">
        <v>2021</v>
      </c>
      <c r="L1368" s="5" t="s">
        <v>16</v>
      </c>
    </row>
    <row r="1369" spans="1:12" ht="12.75">
      <c r="A1369" s="242" t="s">
        <v>17</v>
      </c>
      <c r="B1369" s="243"/>
      <c r="C1369" s="244"/>
      <c r="D1369" s="6"/>
      <c r="E1369" s="7"/>
      <c r="F1369" s="7"/>
      <c r="G1369" s="7"/>
      <c r="H1369" s="8">
        <f>H1374+H1378+H1382+H1386+H1390+H1394</f>
        <v>127000</v>
      </c>
      <c r="I1369" s="8">
        <f>I1374+I1378+I1382+I1386+I1390+I1394</f>
        <v>144000</v>
      </c>
      <c r="J1369" s="8">
        <f>J1374+J1378+J1382+J1386+J1390+J1394</f>
        <v>162000</v>
      </c>
      <c r="K1369" s="8">
        <f>K1374+K1378+K1382+K1386+K1390+K1394</f>
        <v>180000</v>
      </c>
      <c r="L1369" s="9">
        <f>SUM(H1369:K1369)</f>
        <v>613000</v>
      </c>
    </row>
    <row r="1370" spans="1:12" ht="13.5" thickBot="1">
      <c r="A1370" s="38"/>
      <c r="B1370" s="39"/>
      <c r="C1370" s="245"/>
      <c r="D1370" s="245"/>
      <c r="E1370" s="245"/>
      <c r="F1370" s="88"/>
      <c r="G1370" s="41"/>
      <c r="H1370" s="42"/>
      <c r="I1370" s="42"/>
      <c r="J1370" s="42"/>
      <c r="K1370" s="42"/>
      <c r="L1370" s="43"/>
    </row>
    <row r="1371" spans="1:12" ht="12.75">
      <c r="A1371" s="213" t="s">
        <v>18</v>
      </c>
      <c r="B1371" s="215" t="s">
        <v>27</v>
      </c>
      <c r="C1371" s="215"/>
      <c r="D1371" s="215"/>
      <c r="E1371" s="215"/>
      <c r="F1371" s="215" t="s">
        <v>19</v>
      </c>
      <c r="G1371" s="218" t="s">
        <v>20</v>
      </c>
      <c r="H1371" s="209">
        <v>2018</v>
      </c>
      <c r="I1371" s="209">
        <v>2019</v>
      </c>
      <c r="J1371" s="209">
        <v>2020</v>
      </c>
      <c r="K1371" s="209">
        <v>2021</v>
      </c>
      <c r="L1371" s="211" t="s">
        <v>21</v>
      </c>
    </row>
    <row r="1372" spans="1:12" ht="12.75">
      <c r="A1372" s="214"/>
      <c r="B1372" s="216"/>
      <c r="C1372" s="216"/>
      <c r="D1372" s="216"/>
      <c r="E1372" s="216"/>
      <c r="F1372" s="217"/>
      <c r="G1372" s="219"/>
      <c r="H1372" s="220"/>
      <c r="I1372" s="210"/>
      <c r="J1372" s="210"/>
      <c r="K1372" s="210"/>
      <c r="L1372" s="212"/>
    </row>
    <row r="1373" spans="1:12" ht="25.5">
      <c r="A1373" s="93" t="s">
        <v>172</v>
      </c>
      <c r="B1373" s="34" t="s">
        <v>22</v>
      </c>
      <c r="C1373" s="208" t="s">
        <v>405</v>
      </c>
      <c r="D1373" s="208"/>
      <c r="E1373" s="208"/>
      <c r="F1373" s="90"/>
      <c r="G1373" s="90" t="s">
        <v>23</v>
      </c>
      <c r="H1373" s="60">
        <v>1</v>
      </c>
      <c r="I1373" s="60">
        <v>1</v>
      </c>
      <c r="J1373" s="60">
        <v>1</v>
      </c>
      <c r="K1373" s="60">
        <v>1</v>
      </c>
      <c r="L1373" s="56">
        <f>SUM(H1373:K1373)</f>
        <v>4</v>
      </c>
    </row>
    <row r="1374" spans="1:12" ht="12.75">
      <c r="A1374" s="94"/>
      <c r="B1374" s="33" t="s">
        <v>25</v>
      </c>
      <c r="C1374" s="201" t="s">
        <v>39</v>
      </c>
      <c r="D1374" s="201"/>
      <c r="E1374" s="201"/>
      <c r="F1374" s="90"/>
      <c r="G1374" s="90" t="s">
        <v>24</v>
      </c>
      <c r="H1374" s="91">
        <v>20000</v>
      </c>
      <c r="I1374" s="91">
        <v>22000</v>
      </c>
      <c r="J1374" s="91">
        <v>25000</v>
      </c>
      <c r="K1374" s="91">
        <v>28000</v>
      </c>
      <c r="L1374" s="95">
        <f>SUM(H1374:K1374)</f>
        <v>95000</v>
      </c>
    </row>
    <row r="1375" spans="1:12" ht="12.75">
      <c r="A1375" s="94"/>
      <c r="B1375" s="34" t="s">
        <v>28</v>
      </c>
      <c r="C1375" s="201" t="s">
        <v>138</v>
      </c>
      <c r="D1375" s="201"/>
      <c r="E1375" s="201"/>
      <c r="F1375" s="90"/>
      <c r="G1375" s="90"/>
      <c r="H1375" s="91"/>
      <c r="I1375" s="91"/>
      <c r="J1375" s="91"/>
      <c r="K1375" s="91"/>
      <c r="L1375" s="95"/>
    </row>
    <row r="1376" spans="1:12" ht="12.75">
      <c r="A1376" s="94"/>
      <c r="B1376" s="33" t="s">
        <v>29</v>
      </c>
      <c r="C1376" s="207" t="s">
        <v>47</v>
      </c>
      <c r="D1376" s="207"/>
      <c r="E1376" s="207"/>
      <c r="F1376" s="90"/>
      <c r="G1376" s="8"/>
      <c r="H1376" s="92"/>
      <c r="I1376" s="92"/>
      <c r="J1376" s="92"/>
      <c r="K1376" s="92"/>
      <c r="L1376" s="96"/>
    </row>
    <row r="1377" spans="1:12" ht="25.5">
      <c r="A1377" s="93" t="s">
        <v>173</v>
      </c>
      <c r="B1377" s="34" t="s">
        <v>22</v>
      </c>
      <c r="C1377" s="208" t="s">
        <v>406</v>
      </c>
      <c r="D1377" s="208"/>
      <c r="E1377" s="208"/>
      <c r="F1377" s="90"/>
      <c r="G1377" s="90" t="s">
        <v>23</v>
      </c>
      <c r="H1377" s="60">
        <v>1</v>
      </c>
      <c r="I1377" s="60">
        <v>1</v>
      </c>
      <c r="J1377" s="60">
        <v>1</v>
      </c>
      <c r="K1377" s="60">
        <v>1</v>
      </c>
      <c r="L1377" s="56">
        <f>SUM(H1377:K1377)</f>
        <v>4</v>
      </c>
    </row>
    <row r="1378" spans="1:12" ht="12.75">
      <c r="A1378" s="94"/>
      <c r="B1378" s="33" t="s">
        <v>25</v>
      </c>
      <c r="C1378" s="201" t="s">
        <v>41</v>
      </c>
      <c r="D1378" s="201"/>
      <c r="E1378" s="201"/>
      <c r="F1378" s="90"/>
      <c r="G1378" s="90" t="s">
        <v>24</v>
      </c>
      <c r="H1378" s="91">
        <v>7000</v>
      </c>
      <c r="I1378" s="91">
        <v>7000</v>
      </c>
      <c r="J1378" s="91">
        <v>7000</v>
      </c>
      <c r="K1378" s="91">
        <v>7000</v>
      </c>
      <c r="L1378" s="95">
        <f>SUM(H1378:K1378)</f>
        <v>28000</v>
      </c>
    </row>
    <row r="1379" spans="1:12" ht="12.75">
      <c r="A1379" s="94"/>
      <c r="B1379" s="34" t="s">
        <v>28</v>
      </c>
      <c r="C1379" s="201" t="s">
        <v>138</v>
      </c>
      <c r="D1379" s="201"/>
      <c r="E1379" s="201"/>
      <c r="F1379" s="90"/>
      <c r="G1379" s="90"/>
      <c r="H1379" s="91"/>
      <c r="I1379" s="91"/>
      <c r="J1379" s="91"/>
      <c r="K1379" s="91"/>
      <c r="L1379" s="95"/>
    </row>
    <row r="1380" spans="1:12" ht="12.75">
      <c r="A1380" s="94"/>
      <c r="B1380" s="33" t="s">
        <v>29</v>
      </c>
      <c r="C1380" s="207" t="s">
        <v>47</v>
      </c>
      <c r="D1380" s="207"/>
      <c r="E1380" s="207"/>
      <c r="F1380" s="90"/>
      <c r="G1380" s="8"/>
      <c r="H1380" s="92"/>
      <c r="I1380" s="92"/>
      <c r="J1380" s="92"/>
      <c r="K1380" s="92"/>
      <c r="L1380" s="96"/>
    </row>
    <row r="1381" spans="1:12" ht="25.5">
      <c r="A1381" s="93" t="s">
        <v>172</v>
      </c>
      <c r="B1381" s="34" t="s">
        <v>22</v>
      </c>
      <c r="C1381" s="208" t="s">
        <v>407</v>
      </c>
      <c r="D1381" s="208"/>
      <c r="E1381" s="208"/>
      <c r="F1381" s="90"/>
      <c r="G1381" s="90" t="s">
        <v>23</v>
      </c>
      <c r="H1381" s="60"/>
      <c r="I1381" s="60"/>
      <c r="J1381" s="60"/>
      <c r="K1381" s="60"/>
      <c r="L1381" s="56">
        <f>SUM(H1381:K1381)</f>
        <v>0</v>
      </c>
    </row>
    <row r="1382" spans="1:12" ht="12.75">
      <c r="A1382" s="94"/>
      <c r="B1382" s="33" t="s">
        <v>25</v>
      </c>
      <c r="C1382" s="201" t="s">
        <v>39</v>
      </c>
      <c r="D1382" s="201"/>
      <c r="E1382" s="201"/>
      <c r="F1382" s="90"/>
      <c r="G1382" s="90" t="s">
        <v>24</v>
      </c>
      <c r="H1382" s="91">
        <v>100000</v>
      </c>
      <c r="I1382" s="91">
        <v>115000</v>
      </c>
      <c r="J1382" s="91">
        <v>130000</v>
      </c>
      <c r="K1382" s="91">
        <v>145000</v>
      </c>
      <c r="L1382" s="95">
        <f>SUM(H1382:K1382)</f>
        <v>490000</v>
      </c>
    </row>
    <row r="1383" spans="1:12" ht="12.75">
      <c r="A1383" s="94"/>
      <c r="B1383" s="34" t="s">
        <v>28</v>
      </c>
      <c r="C1383" s="201" t="s">
        <v>138</v>
      </c>
      <c r="D1383" s="201"/>
      <c r="E1383" s="201"/>
      <c r="F1383" s="90"/>
      <c r="G1383" s="90"/>
      <c r="H1383" s="91"/>
      <c r="I1383" s="91"/>
      <c r="J1383" s="91"/>
      <c r="K1383" s="91"/>
      <c r="L1383" s="95"/>
    </row>
    <row r="1384" spans="1:12" ht="12.75">
      <c r="A1384" s="94"/>
      <c r="B1384" s="33" t="s">
        <v>29</v>
      </c>
      <c r="C1384" s="207" t="s">
        <v>47</v>
      </c>
      <c r="D1384" s="207"/>
      <c r="E1384" s="207"/>
      <c r="F1384" s="90"/>
      <c r="G1384" s="8"/>
      <c r="H1384" s="92"/>
      <c r="I1384" s="92"/>
      <c r="J1384" s="92"/>
      <c r="K1384" s="92"/>
      <c r="L1384" s="96"/>
    </row>
    <row r="1385" spans="1:12" ht="25.5">
      <c r="A1385" s="93"/>
      <c r="B1385" s="34" t="s">
        <v>22</v>
      </c>
      <c r="C1385" s="238"/>
      <c r="D1385" s="238"/>
      <c r="E1385" s="238"/>
      <c r="F1385" s="90"/>
      <c r="G1385" s="90" t="s">
        <v>23</v>
      </c>
      <c r="H1385" s="60"/>
      <c r="I1385" s="60"/>
      <c r="J1385" s="60"/>
      <c r="K1385" s="60"/>
      <c r="L1385" s="56"/>
    </row>
    <row r="1386" spans="1:12" ht="12.75">
      <c r="A1386" s="94"/>
      <c r="B1386" s="33" t="s">
        <v>25</v>
      </c>
      <c r="C1386" s="236"/>
      <c r="D1386" s="236"/>
      <c r="E1386" s="236"/>
      <c r="F1386" s="90"/>
      <c r="G1386" s="90" t="s">
        <v>24</v>
      </c>
      <c r="H1386" s="91"/>
      <c r="I1386" s="91"/>
      <c r="J1386" s="91"/>
      <c r="K1386" s="91"/>
      <c r="L1386" s="95"/>
    </row>
    <row r="1387" spans="1:12" ht="12.75">
      <c r="A1387" s="94"/>
      <c r="B1387" s="34" t="s">
        <v>28</v>
      </c>
      <c r="C1387" s="236"/>
      <c r="D1387" s="236"/>
      <c r="E1387" s="236"/>
      <c r="F1387" s="90"/>
      <c r="G1387" s="90"/>
      <c r="H1387" s="91"/>
      <c r="I1387" s="91"/>
      <c r="J1387" s="91"/>
      <c r="K1387" s="91"/>
      <c r="L1387" s="95"/>
    </row>
    <row r="1388" spans="1:12" ht="12.75">
      <c r="A1388" s="94"/>
      <c r="B1388" s="33" t="s">
        <v>29</v>
      </c>
      <c r="C1388" s="237"/>
      <c r="D1388" s="237"/>
      <c r="E1388" s="237"/>
      <c r="F1388" s="90"/>
      <c r="G1388" s="8"/>
      <c r="H1388" s="92"/>
      <c r="I1388" s="92"/>
      <c r="J1388" s="92"/>
      <c r="K1388" s="92"/>
      <c r="L1388" s="96"/>
    </row>
    <row r="1389" spans="1:12" ht="25.5">
      <c r="A1389" s="93"/>
      <c r="B1389" s="34" t="s">
        <v>22</v>
      </c>
      <c r="C1389" s="238"/>
      <c r="D1389" s="238"/>
      <c r="E1389" s="238"/>
      <c r="F1389" s="90"/>
      <c r="G1389" s="90" t="s">
        <v>23</v>
      </c>
      <c r="H1389" s="60"/>
      <c r="I1389" s="60"/>
      <c r="J1389" s="60"/>
      <c r="K1389" s="60"/>
      <c r="L1389" s="56"/>
    </row>
    <row r="1390" spans="1:12" ht="12.75">
      <c r="A1390" s="94"/>
      <c r="B1390" s="33" t="s">
        <v>25</v>
      </c>
      <c r="C1390" s="236"/>
      <c r="D1390" s="236"/>
      <c r="E1390" s="236"/>
      <c r="F1390" s="90"/>
      <c r="G1390" s="90" t="s">
        <v>24</v>
      </c>
      <c r="H1390" s="91"/>
      <c r="I1390" s="91"/>
      <c r="J1390" s="91"/>
      <c r="K1390" s="91"/>
      <c r="L1390" s="95"/>
    </row>
    <row r="1391" spans="1:12" ht="12.75">
      <c r="A1391" s="94"/>
      <c r="B1391" s="34" t="s">
        <v>28</v>
      </c>
      <c r="C1391" s="236"/>
      <c r="D1391" s="236"/>
      <c r="E1391" s="236"/>
      <c r="F1391" s="90"/>
      <c r="G1391" s="90"/>
      <c r="H1391" s="91"/>
      <c r="I1391" s="91"/>
      <c r="J1391" s="91"/>
      <c r="K1391" s="91"/>
      <c r="L1391" s="95"/>
    </row>
    <row r="1392" spans="1:12" ht="12.75">
      <c r="A1392" s="94"/>
      <c r="B1392" s="33" t="s">
        <v>29</v>
      </c>
      <c r="C1392" s="237"/>
      <c r="D1392" s="237"/>
      <c r="E1392" s="237"/>
      <c r="F1392" s="90"/>
      <c r="G1392" s="8"/>
      <c r="H1392" s="92"/>
      <c r="I1392" s="92"/>
      <c r="J1392" s="92"/>
      <c r="K1392" s="92"/>
      <c r="L1392" s="96"/>
    </row>
    <row r="1393" spans="1:12" ht="25.5">
      <c r="A1393" s="93"/>
      <c r="B1393" s="34" t="s">
        <v>22</v>
      </c>
      <c r="C1393" s="238"/>
      <c r="D1393" s="238"/>
      <c r="E1393" s="238"/>
      <c r="F1393" s="90"/>
      <c r="G1393" s="90" t="s">
        <v>23</v>
      </c>
      <c r="H1393" s="60"/>
      <c r="I1393" s="60"/>
      <c r="J1393" s="60"/>
      <c r="K1393" s="60"/>
      <c r="L1393" s="56"/>
    </row>
    <row r="1394" spans="1:12" ht="12.75">
      <c r="A1394" s="94"/>
      <c r="B1394" s="33" t="s">
        <v>25</v>
      </c>
      <c r="C1394" s="236"/>
      <c r="D1394" s="236"/>
      <c r="E1394" s="236"/>
      <c r="F1394" s="90"/>
      <c r="G1394" s="90" t="s">
        <v>24</v>
      </c>
      <c r="H1394" s="91"/>
      <c r="I1394" s="91"/>
      <c r="J1394" s="91"/>
      <c r="K1394" s="91"/>
      <c r="L1394" s="95"/>
    </row>
    <row r="1395" spans="1:12" ht="12.75">
      <c r="A1395" s="94"/>
      <c r="B1395" s="34" t="s">
        <v>28</v>
      </c>
      <c r="C1395" s="236"/>
      <c r="D1395" s="236"/>
      <c r="E1395" s="236"/>
      <c r="F1395" s="90"/>
      <c r="G1395" s="90"/>
      <c r="H1395" s="91"/>
      <c r="I1395" s="91"/>
      <c r="J1395" s="91"/>
      <c r="K1395" s="91"/>
      <c r="L1395" s="95"/>
    </row>
    <row r="1396" spans="1:12" ht="13.5" thickBot="1">
      <c r="A1396" s="97"/>
      <c r="B1396" s="16" t="s">
        <v>29</v>
      </c>
      <c r="C1396" s="239"/>
      <c r="D1396" s="239"/>
      <c r="E1396" s="239"/>
      <c r="F1396" s="98"/>
      <c r="G1396" s="99"/>
      <c r="H1396" s="100"/>
      <c r="I1396" s="100"/>
      <c r="J1396" s="100"/>
      <c r="K1396" s="100"/>
      <c r="L1396" s="101"/>
    </row>
    <row r="1397" spans="1:12" ht="13.5" thickBot="1">
      <c r="A1397" s="203" t="s">
        <v>26</v>
      </c>
      <c r="B1397" s="204"/>
      <c r="C1397" s="204"/>
      <c r="D1397" s="204"/>
      <c r="E1397" s="204"/>
      <c r="F1397" s="205"/>
      <c r="G1397" s="205"/>
      <c r="H1397" s="205"/>
      <c r="I1397" s="205"/>
      <c r="J1397" s="205"/>
      <c r="K1397" s="205"/>
      <c r="L1397" s="206"/>
    </row>
    <row r="1400" ht="15" customHeight="1">
      <c r="G1400" s="74"/>
    </row>
    <row r="1401" ht="12.75">
      <c r="G1401" s="74">
        <v>32</v>
      </c>
    </row>
    <row r="1402" ht="12.75">
      <c r="G1402" s="74"/>
    </row>
    <row r="1404" spans="1:12" ht="12.75">
      <c r="A1404" s="269" t="s">
        <v>34</v>
      </c>
      <c r="B1404" s="270"/>
      <c r="C1404" s="270"/>
      <c r="D1404" s="270"/>
      <c r="E1404" s="270"/>
      <c r="F1404" s="270"/>
      <c r="G1404" s="270"/>
      <c r="H1404" s="270"/>
      <c r="I1404" s="270"/>
      <c r="J1404" s="270"/>
      <c r="K1404" s="270"/>
      <c r="L1404" s="270"/>
    </row>
    <row r="1405" spans="1:12" ht="12.75">
      <c r="A1405" s="246" t="s">
        <v>30</v>
      </c>
      <c r="B1405" s="246"/>
      <c r="C1405" s="246"/>
      <c r="D1405" s="246"/>
      <c r="E1405" s="246"/>
      <c r="F1405" s="246"/>
      <c r="G1405" s="246"/>
      <c r="H1405" s="246"/>
      <c r="I1405" s="246"/>
      <c r="J1405" s="246"/>
      <c r="K1405" s="246"/>
      <c r="L1405" s="246"/>
    </row>
    <row r="1406" spans="1:12" ht="13.5" thickBot="1">
      <c r="A1406" s="271" t="s">
        <v>499</v>
      </c>
      <c r="B1406" s="271"/>
      <c r="C1406" s="271"/>
      <c r="D1406" s="271"/>
      <c r="E1406" s="271"/>
      <c r="F1406" s="271"/>
      <c r="G1406" s="271"/>
      <c r="H1406" s="271"/>
      <c r="I1406" s="271"/>
      <c r="J1406" s="271"/>
      <c r="K1406" s="271"/>
      <c r="L1406" s="271"/>
    </row>
    <row r="1407" spans="1:12" ht="13.5" thickBot="1">
      <c r="A1407" s="246" t="s">
        <v>11</v>
      </c>
      <c r="B1407" s="246"/>
      <c r="C1407" s="280" t="s">
        <v>153</v>
      </c>
      <c r="D1407" s="281"/>
      <c r="E1407" s="281"/>
      <c r="F1407" s="281"/>
      <c r="G1407" s="281"/>
      <c r="H1407" s="281"/>
      <c r="I1407" s="281"/>
      <c r="J1407" s="281"/>
      <c r="K1407" s="281"/>
      <c r="L1407" s="282"/>
    </row>
    <row r="1408" spans="1:12" ht="12.75">
      <c r="A1408" s="246" t="s">
        <v>12</v>
      </c>
      <c r="B1408" s="246"/>
      <c r="C1408" s="247" t="s">
        <v>139</v>
      </c>
      <c r="D1408" s="248"/>
      <c r="E1408" s="248"/>
      <c r="F1408" s="248"/>
      <c r="G1408" s="248"/>
      <c r="H1408" s="248"/>
      <c r="I1408" s="248"/>
      <c r="J1408" s="248"/>
      <c r="K1408" s="248"/>
      <c r="L1408" s="249"/>
    </row>
    <row r="1409" spans="1:12" ht="13.5" thickBot="1">
      <c r="A1409" s="23"/>
      <c r="B1409" s="23"/>
      <c r="C1409" s="283"/>
      <c r="D1409" s="284"/>
      <c r="E1409" s="284"/>
      <c r="F1409" s="284"/>
      <c r="G1409" s="284"/>
      <c r="H1409" s="284"/>
      <c r="I1409" s="284"/>
      <c r="J1409" s="284"/>
      <c r="K1409" s="284"/>
      <c r="L1409" s="285"/>
    </row>
    <row r="1410" spans="1:12" ht="12.75">
      <c r="A1410" s="253" t="s">
        <v>13</v>
      </c>
      <c r="B1410" s="254"/>
      <c r="C1410" s="254"/>
      <c r="D1410" s="255"/>
      <c r="E1410" s="256" t="s">
        <v>14</v>
      </c>
      <c r="F1410" s="257"/>
      <c r="G1410" s="257"/>
      <c r="H1410" s="258"/>
      <c r="I1410" s="259" t="s">
        <v>15</v>
      </c>
      <c r="J1410" s="260"/>
      <c r="K1410" s="260"/>
      <c r="L1410" s="261"/>
    </row>
    <row r="1411" spans="1:12" ht="12.75">
      <c r="A1411" s="262" t="s">
        <v>483</v>
      </c>
      <c r="B1411" s="263"/>
      <c r="C1411" s="263"/>
      <c r="D1411" s="264"/>
      <c r="E1411" s="265"/>
      <c r="F1411" s="266"/>
      <c r="G1411" s="266"/>
      <c r="H1411" s="267"/>
      <c r="I1411" s="265"/>
      <c r="J1411" s="266"/>
      <c r="K1411" s="266"/>
      <c r="L1411" s="268"/>
    </row>
    <row r="1412" spans="1:12" ht="12.75">
      <c r="A1412" s="240" t="s">
        <v>31</v>
      </c>
      <c r="B1412" s="241"/>
      <c r="C1412" s="241"/>
      <c r="D1412" s="241"/>
      <c r="E1412" s="3"/>
      <c r="F1412" s="3"/>
      <c r="G1412" s="3"/>
      <c r="H1412" s="4">
        <v>2018</v>
      </c>
      <c r="I1412" s="4">
        <v>2019</v>
      </c>
      <c r="J1412" s="4">
        <v>2020</v>
      </c>
      <c r="K1412" s="4">
        <v>2021</v>
      </c>
      <c r="L1412" s="5" t="s">
        <v>16</v>
      </c>
    </row>
    <row r="1413" spans="1:12" ht="12.75">
      <c r="A1413" s="242" t="s">
        <v>17</v>
      </c>
      <c r="B1413" s="243"/>
      <c r="C1413" s="244"/>
      <c r="D1413" s="6"/>
      <c r="E1413" s="7"/>
      <c r="F1413" s="7"/>
      <c r="G1413" s="7"/>
      <c r="H1413" s="8">
        <f>H1418+H1422+H1426+H1430+H1434+H1438</f>
        <v>56000</v>
      </c>
      <c r="I1413" s="8">
        <f>I1418+I1422+I1426+I1430+I1434+I1438</f>
        <v>69000</v>
      </c>
      <c r="J1413" s="8">
        <f>J1418+J1422+J1426+J1430+J1434+J1438</f>
        <v>82000</v>
      </c>
      <c r="K1413" s="8">
        <f>K1418+K1422+K1426+K1430+K1434+K1438</f>
        <v>94000</v>
      </c>
      <c r="L1413" s="9">
        <f>SUM(H1413:K1413)</f>
        <v>301000</v>
      </c>
    </row>
    <row r="1414" spans="1:12" ht="13.5" thickBot="1">
      <c r="A1414" s="38"/>
      <c r="B1414" s="39"/>
      <c r="C1414" s="245"/>
      <c r="D1414" s="245"/>
      <c r="E1414" s="245"/>
      <c r="F1414" s="88"/>
      <c r="G1414" s="41"/>
      <c r="H1414" s="42"/>
      <c r="I1414" s="42"/>
      <c r="J1414" s="42"/>
      <c r="K1414" s="42"/>
      <c r="L1414" s="43"/>
    </row>
    <row r="1415" spans="1:12" ht="12.75">
      <c r="A1415" s="213" t="s">
        <v>18</v>
      </c>
      <c r="B1415" s="215" t="s">
        <v>27</v>
      </c>
      <c r="C1415" s="215"/>
      <c r="D1415" s="215"/>
      <c r="E1415" s="215"/>
      <c r="F1415" s="215" t="s">
        <v>19</v>
      </c>
      <c r="G1415" s="218" t="s">
        <v>20</v>
      </c>
      <c r="H1415" s="209">
        <v>2018</v>
      </c>
      <c r="I1415" s="209">
        <v>2019</v>
      </c>
      <c r="J1415" s="209">
        <v>2020</v>
      </c>
      <c r="K1415" s="209">
        <v>2021</v>
      </c>
      <c r="L1415" s="211" t="s">
        <v>21</v>
      </c>
    </row>
    <row r="1416" spans="1:12" ht="12.75">
      <c r="A1416" s="214"/>
      <c r="B1416" s="216"/>
      <c r="C1416" s="216"/>
      <c r="D1416" s="216"/>
      <c r="E1416" s="216"/>
      <c r="F1416" s="217"/>
      <c r="G1416" s="219"/>
      <c r="H1416" s="220"/>
      <c r="I1416" s="210"/>
      <c r="J1416" s="210"/>
      <c r="K1416" s="210"/>
      <c r="L1416" s="212"/>
    </row>
    <row r="1417" spans="1:12" ht="25.5">
      <c r="A1417" s="93" t="s">
        <v>173</v>
      </c>
      <c r="B1417" s="34" t="s">
        <v>22</v>
      </c>
      <c r="C1417" s="208" t="s">
        <v>408</v>
      </c>
      <c r="D1417" s="208"/>
      <c r="E1417" s="208"/>
      <c r="F1417" s="90"/>
      <c r="G1417" s="90" t="s">
        <v>23</v>
      </c>
      <c r="H1417" s="60">
        <v>1</v>
      </c>
      <c r="I1417" s="60">
        <v>1</v>
      </c>
      <c r="J1417" s="60">
        <v>1</v>
      </c>
      <c r="K1417" s="60">
        <v>1</v>
      </c>
      <c r="L1417" s="56">
        <f>SUM(H1417:K1417)</f>
        <v>4</v>
      </c>
    </row>
    <row r="1418" spans="1:12" ht="12.75">
      <c r="A1418" s="94"/>
      <c r="B1418" s="33" t="s">
        <v>25</v>
      </c>
      <c r="C1418" s="201" t="s">
        <v>140</v>
      </c>
      <c r="D1418" s="201"/>
      <c r="E1418" s="201"/>
      <c r="F1418" s="90"/>
      <c r="G1418" s="90" t="s">
        <v>24</v>
      </c>
      <c r="H1418" s="91">
        <v>15000</v>
      </c>
      <c r="I1418" s="91">
        <v>18000</v>
      </c>
      <c r="J1418" s="91">
        <v>20000</v>
      </c>
      <c r="K1418" s="91">
        <v>22000</v>
      </c>
      <c r="L1418" s="95">
        <f>SUM(H1418:K1418)</f>
        <v>75000</v>
      </c>
    </row>
    <row r="1419" spans="1:12" ht="12.75">
      <c r="A1419" s="94"/>
      <c r="B1419" s="34" t="s">
        <v>28</v>
      </c>
      <c r="C1419" s="201" t="s">
        <v>138</v>
      </c>
      <c r="D1419" s="201"/>
      <c r="E1419" s="201"/>
      <c r="F1419" s="90"/>
      <c r="G1419" s="90"/>
      <c r="H1419" s="91"/>
      <c r="I1419" s="91"/>
      <c r="J1419" s="91"/>
      <c r="K1419" s="91"/>
      <c r="L1419" s="95"/>
    </row>
    <row r="1420" spans="1:12" ht="12.75">
      <c r="A1420" s="94"/>
      <c r="B1420" s="33" t="s">
        <v>29</v>
      </c>
      <c r="C1420" s="207" t="s">
        <v>141</v>
      </c>
      <c r="D1420" s="207"/>
      <c r="E1420" s="207"/>
      <c r="F1420" s="90"/>
      <c r="G1420" s="8"/>
      <c r="H1420" s="92"/>
      <c r="I1420" s="92"/>
      <c r="J1420" s="92"/>
      <c r="K1420" s="92"/>
      <c r="L1420" s="96"/>
    </row>
    <row r="1421" spans="1:12" ht="25.5">
      <c r="A1421" s="93" t="s">
        <v>173</v>
      </c>
      <c r="B1421" s="34" t="s">
        <v>22</v>
      </c>
      <c r="C1421" s="208" t="s">
        <v>409</v>
      </c>
      <c r="D1421" s="208"/>
      <c r="E1421" s="208"/>
      <c r="F1421" s="90"/>
      <c r="G1421" s="90" t="s">
        <v>23</v>
      </c>
      <c r="H1421" s="60">
        <v>1</v>
      </c>
      <c r="I1421" s="60">
        <v>1</v>
      </c>
      <c r="J1421" s="60">
        <v>1</v>
      </c>
      <c r="K1421" s="60">
        <v>1</v>
      </c>
      <c r="L1421" s="56">
        <f>SUM(H1421:K1421)</f>
        <v>4</v>
      </c>
    </row>
    <row r="1422" spans="1:12" ht="12.75">
      <c r="A1422" s="94"/>
      <c r="B1422" s="33" t="s">
        <v>25</v>
      </c>
      <c r="C1422" s="201" t="s">
        <v>140</v>
      </c>
      <c r="D1422" s="201"/>
      <c r="E1422" s="201"/>
      <c r="F1422" s="90"/>
      <c r="G1422" s="90" t="s">
        <v>24</v>
      </c>
      <c r="H1422" s="91">
        <v>15000</v>
      </c>
      <c r="I1422" s="91">
        <v>18000</v>
      </c>
      <c r="J1422" s="91">
        <v>20000</v>
      </c>
      <c r="K1422" s="91">
        <v>22000</v>
      </c>
      <c r="L1422" s="95">
        <f>SUM(H1422:K1422)</f>
        <v>75000</v>
      </c>
    </row>
    <row r="1423" spans="1:12" ht="12.75">
      <c r="A1423" s="94"/>
      <c r="B1423" s="34" t="s">
        <v>28</v>
      </c>
      <c r="C1423" s="201" t="s">
        <v>138</v>
      </c>
      <c r="D1423" s="201"/>
      <c r="E1423" s="201"/>
      <c r="F1423" s="90"/>
      <c r="G1423" s="90"/>
      <c r="H1423" s="91"/>
      <c r="I1423" s="91"/>
      <c r="J1423" s="91"/>
      <c r="K1423" s="91"/>
      <c r="L1423" s="95"/>
    </row>
    <row r="1424" spans="1:12" ht="12.75">
      <c r="A1424" s="94"/>
      <c r="B1424" s="33" t="s">
        <v>29</v>
      </c>
      <c r="C1424" s="207" t="s">
        <v>141</v>
      </c>
      <c r="D1424" s="207"/>
      <c r="E1424" s="207"/>
      <c r="F1424" s="90"/>
      <c r="G1424" s="8"/>
      <c r="H1424" s="92"/>
      <c r="I1424" s="92"/>
      <c r="J1424" s="92"/>
      <c r="K1424" s="92"/>
      <c r="L1424" s="96"/>
    </row>
    <row r="1425" spans="1:12" ht="25.5">
      <c r="A1425" s="93" t="s">
        <v>173</v>
      </c>
      <c r="B1425" s="34" t="s">
        <v>22</v>
      </c>
      <c r="C1425" s="208" t="s">
        <v>410</v>
      </c>
      <c r="D1425" s="208"/>
      <c r="E1425" s="208"/>
      <c r="F1425" s="90"/>
      <c r="G1425" s="90" t="s">
        <v>23</v>
      </c>
      <c r="H1425" s="60">
        <v>1</v>
      </c>
      <c r="I1425" s="60">
        <v>1</v>
      </c>
      <c r="J1425" s="60">
        <v>1</v>
      </c>
      <c r="K1425" s="60">
        <v>1</v>
      </c>
      <c r="L1425" s="56">
        <f>SUM(H1425:K1425)</f>
        <v>4</v>
      </c>
    </row>
    <row r="1426" spans="1:12" ht="12.75">
      <c r="A1426" s="94"/>
      <c r="B1426" s="33" t="s">
        <v>25</v>
      </c>
      <c r="C1426" s="201" t="s">
        <v>142</v>
      </c>
      <c r="D1426" s="201"/>
      <c r="E1426" s="201"/>
      <c r="F1426" s="90"/>
      <c r="G1426" s="90" t="s">
        <v>24</v>
      </c>
      <c r="H1426" s="91">
        <v>10000</v>
      </c>
      <c r="I1426" s="91">
        <v>12000</v>
      </c>
      <c r="J1426" s="91">
        <v>14000</v>
      </c>
      <c r="K1426" s="91">
        <v>16000</v>
      </c>
      <c r="L1426" s="95">
        <f>SUM(H1426:K1426)</f>
        <v>52000</v>
      </c>
    </row>
    <row r="1427" spans="1:12" ht="12.75">
      <c r="A1427" s="94"/>
      <c r="B1427" s="34" t="s">
        <v>28</v>
      </c>
      <c r="C1427" s="201" t="s">
        <v>138</v>
      </c>
      <c r="D1427" s="201"/>
      <c r="E1427" s="201"/>
      <c r="F1427" s="90"/>
      <c r="G1427" s="90"/>
      <c r="H1427" s="91"/>
      <c r="I1427" s="91"/>
      <c r="J1427" s="91"/>
      <c r="K1427" s="91"/>
      <c r="L1427" s="95"/>
    </row>
    <row r="1428" spans="1:12" ht="12.75">
      <c r="A1428" s="94"/>
      <c r="B1428" s="33" t="s">
        <v>29</v>
      </c>
      <c r="C1428" s="207" t="s">
        <v>143</v>
      </c>
      <c r="D1428" s="207"/>
      <c r="E1428" s="207"/>
      <c r="F1428" s="90"/>
      <c r="G1428" s="8"/>
      <c r="H1428" s="92"/>
      <c r="I1428" s="92"/>
      <c r="J1428" s="92"/>
      <c r="K1428" s="92"/>
      <c r="L1428" s="96"/>
    </row>
    <row r="1429" spans="1:12" ht="25.5">
      <c r="A1429" s="93" t="s">
        <v>173</v>
      </c>
      <c r="B1429" s="34" t="s">
        <v>22</v>
      </c>
      <c r="C1429" s="208" t="s">
        <v>411</v>
      </c>
      <c r="D1429" s="208"/>
      <c r="E1429" s="208"/>
      <c r="F1429" s="90"/>
      <c r="G1429" s="90" t="s">
        <v>23</v>
      </c>
      <c r="H1429" s="60">
        <v>1</v>
      </c>
      <c r="I1429" s="60">
        <v>1</v>
      </c>
      <c r="J1429" s="60">
        <v>1</v>
      </c>
      <c r="K1429" s="60">
        <v>1</v>
      </c>
      <c r="L1429" s="56">
        <f>SUM(H1429:K1429)</f>
        <v>4</v>
      </c>
    </row>
    <row r="1430" spans="1:12" ht="12.75">
      <c r="A1430" s="94"/>
      <c r="B1430" s="33" t="s">
        <v>25</v>
      </c>
      <c r="C1430" s="201" t="s">
        <v>144</v>
      </c>
      <c r="D1430" s="201"/>
      <c r="E1430" s="201"/>
      <c r="F1430" s="90"/>
      <c r="G1430" s="90" t="s">
        <v>24</v>
      </c>
      <c r="H1430" s="91">
        <v>3000</v>
      </c>
      <c r="I1430" s="91">
        <v>5000</v>
      </c>
      <c r="J1430" s="91">
        <v>8000</v>
      </c>
      <c r="K1430" s="91">
        <v>10000</v>
      </c>
      <c r="L1430" s="95">
        <f>SUM(H1430:K1430)</f>
        <v>26000</v>
      </c>
    </row>
    <row r="1431" spans="1:12" ht="12.75">
      <c r="A1431" s="94"/>
      <c r="B1431" s="34" t="s">
        <v>28</v>
      </c>
      <c r="C1431" s="201" t="s">
        <v>138</v>
      </c>
      <c r="D1431" s="201"/>
      <c r="E1431" s="201"/>
      <c r="F1431" s="90"/>
      <c r="G1431" s="90"/>
      <c r="H1431" s="91"/>
      <c r="I1431" s="91"/>
      <c r="J1431" s="91"/>
      <c r="K1431" s="91"/>
      <c r="L1431" s="95"/>
    </row>
    <row r="1432" spans="1:12" ht="12.75">
      <c r="A1432" s="94"/>
      <c r="B1432" s="33" t="s">
        <v>29</v>
      </c>
      <c r="C1432" s="207" t="s">
        <v>137</v>
      </c>
      <c r="D1432" s="207"/>
      <c r="E1432" s="207"/>
      <c r="F1432" s="90"/>
      <c r="G1432" s="8"/>
      <c r="H1432" s="92"/>
      <c r="I1432" s="92"/>
      <c r="J1432" s="92"/>
      <c r="K1432" s="92"/>
      <c r="L1432" s="96"/>
    </row>
    <row r="1433" spans="1:12" ht="25.5">
      <c r="A1433" s="93" t="s">
        <v>173</v>
      </c>
      <c r="B1433" s="34" t="s">
        <v>22</v>
      </c>
      <c r="C1433" s="208" t="s">
        <v>412</v>
      </c>
      <c r="D1433" s="208"/>
      <c r="E1433" s="208"/>
      <c r="F1433" s="90"/>
      <c r="G1433" s="90" t="s">
        <v>23</v>
      </c>
      <c r="H1433" s="60"/>
      <c r="I1433" s="60"/>
      <c r="J1433" s="60"/>
      <c r="K1433" s="60"/>
      <c r="L1433" s="56">
        <f>SUM(H1433:K1433)</f>
        <v>0</v>
      </c>
    </row>
    <row r="1434" spans="1:12" ht="12.75">
      <c r="A1434" s="94"/>
      <c r="B1434" s="33" t="s">
        <v>25</v>
      </c>
      <c r="C1434" s="201" t="s">
        <v>41</v>
      </c>
      <c r="D1434" s="201"/>
      <c r="E1434" s="201"/>
      <c r="F1434" s="90"/>
      <c r="G1434" s="90" t="s">
        <v>24</v>
      </c>
      <c r="H1434" s="91">
        <v>10000</v>
      </c>
      <c r="I1434" s="91">
        <v>12000</v>
      </c>
      <c r="J1434" s="91">
        <v>15000</v>
      </c>
      <c r="K1434" s="91">
        <v>18000</v>
      </c>
      <c r="L1434" s="95">
        <f>SUM(H1434:K1434)</f>
        <v>55000</v>
      </c>
    </row>
    <row r="1435" spans="1:12" ht="12.75">
      <c r="A1435" s="94"/>
      <c r="B1435" s="34" t="s">
        <v>28</v>
      </c>
      <c r="C1435" s="201" t="s">
        <v>138</v>
      </c>
      <c r="D1435" s="201"/>
      <c r="E1435" s="201"/>
      <c r="F1435" s="90"/>
      <c r="G1435" s="90"/>
      <c r="H1435" s="91"/>
      <c r="I1435" s="91"/>
      <c r="J1435" s="91"/>
      <c r="K1435" s="91"/>
      <c r="L1435" s="95"/>
    </row>
    <row r="1436" spans="1:12" ht="12.75">
      <c r="A1436" s="94"/>
      <c r="B1436" s="33" t="s">
        <v>29</v>
      </c>
      <c r="C1436" s="207" t="s">
        <v>141</v>
      </c>
      <c r="D1436" s="207"/>
      <c r="E1436" s="207"/>
      <c r="F1436" s="90"/>
      <c r="G1436" s="8"/>
      <c r="H1436" s="92"/>
      <c r="I1436" s="92"/>
      <c r="J1436" s="92"/>
      <c r="K1436" s="92"/>
      <c r="L1436" s="96"/>
    </row>
    <row r="1437" spans="1:12" ht="25.5">
      <c r="A1437" s="93" t="s">
        <v>172</v>
      </c>
      <c r="B1437" s="34" t="s">
        <v>22</v>
      </c>
      <c r="C1437" s="208" t="s">
        <v>413</v>
      </c>
      <c r="D1437" s="208"/>
      <c r="E1437" s="208"/>
      <c r="F1437" s="90"/>
      <c r="G1437" s="90" t="s">
        <v>23</v>
      </c>
      <c r="H1437" s="60"/>
      <c r="I1437" s="60"/>
      <c r="J1437" s="60"/>
      <c r="K1437" s="60"/>
      <c r="L1437" s="56">
        <f>SUM(H1437:K1437)</f>
        <v>0</v>
      </c>
    </row>
    <row r="1438" spans="1:12" ht="12.75">
      <c r="A1438" s="94"/>
      <c r="B1438" s="33" t="s">
        <v>25</v>
      </c>
      <c r="C1438" s="201" t="s">
        <v>39</v>
      </c>
      <c r="D1438" s="201"/>
      <c r="E1438" s="201"/>
      <c r="F1438" s="90"/>
      <c r="G1438" s="90" t="s">
        <v>24</v>
      </c>
      <c r="H1438" s="91">
        <v>3000</v>
      </c>
      <c r="I1438" s="91">
        <v>4000</v>
      </c>
      <c r="J1438" s="91">
        <v>5000</v>
      </c>
      <c r="K1438" s="91">
        <v>6000</v>
      </c>
      <c r="L1438" s="95">
        <f>SUM(H1438:K1438)</f>
        <v>18000</v>
      </c>
    </row>
    <row r="1439" spans="1:12" ht="12.75">
      <c r="A1439" s="94"/>
      <c r="B1439" s="34" t="s">
        <v>28</v>
      </c>
      <c r="C1439" s="201" t="s">
        <v>138</v>
      </c>
      <c r="D1439" s="201"/>
      <c r="E1439" s="201"/>
      <c r="F1439" s="90"/>
      <c r="G1439" s="90"/>
      <c r="H1439" s="91"/>
      <c r="I1439" s="91"/>
      <c r="J1439" s="91"/>
      <c r="K1439" s="91"/>
      <c r="L1439" s="95"/>
    </row>
    <row r="1440" spans="1:12" ht="13.5" thickBot="1">
      <c r="A1440" s="97"/>
      <c r="B1440" s="16" t="s">
        <v>29</v>
      </c>
      <c r="C1440" s="202" t="s">
        <v>47</v>
      </c>
      <c r="D1440" s="202"/>
      <c r="E1440" s="202"/>
      <c r="F1440" s="98"/>
      <c r="G1440" s="99"/>
      <c r="H1440" s="100"/>
      <c r="I1440" s="100"/>
      <c r="J1440" s="100"/>
      <c r="K1440" s="100"/>
      <c r="L1440" s="101"/>
    </row>
    <row r="1441" spans="1:12" ht="13.5" thickBot="1">
      <c r="A1441" s="203" t="s">
        <v>26</v>
      </c>
      <c r="B1441" s="204"/>
      <c r="C1441" s="204"/>
      <c r="D1441" s="204"/>
      <c r="E1441" s="204"/>
      <c r="F1441" s="205"/>
      <c r="G1441" s="205"/>
      <c r="H1441" s="205"/>
      <c r="I1441" s="205"/>
      <c r="J1441" s="205"/>
      <c r="K1441" s="205"/>
      <c r="L1441" s="206"/>
    </row>
    <row r="1445" ht="12.75">
      <c r="G1445" s="74">
        <v>33</v>
      </c>
    </row>
    <row r="1448" spans="1:12" ht="12.75">
      <c r="A1448" s="269" t="s">
        <v>34</v>
      </c>
      <c r="B1448" s="270"/>
      <c r="C1448" s="270"/>
      <c r="D1448" s="270"/>
      <c r="E1448" s="270"/>
      <c r="F1448" s="270"/>
      <c r="G1448" s="270"/>
      <c r="H1448" s="270"/>
      <c r="I1448" s="270"/>
      <c r="J1448" s="270"/>
      <c r="K1448" s="270"/>
      <c r="L1448" s="270"/>
    </row>
    <row r="1449" spans="1:12" ht="12.75">
      <c r="A1449" s="246" t="s">
        <v>30</v>
      </c>
      <c r="B1449" s="246"/>
      <c r="C1449" s="246"/>
      <c r="D1449" s="246"/>
      <c r="E1449" s="246"/>
      <c r="F1449" s="246"/>
      <c r="G1449" s="246"/>
      <c r="H1449" s="246"/>
      <c r="I1449" s="246"/>
      <c r="J1449" s="246"/>
      <c r="K1449" s="246"/>
      <c r="L1449" s="246"/>
    </row>
    <row r="1450" spans="1:12" ht="13.5" thickBot="1">
      <c r="A1450" s="271" t="s">
        <v>500</v>
      </c>
      <c r="B1450" s="271"/>
      <c r="C1450" s="271"/>
      <c r="D1450" s="271"/>
      <c r="E1450" s="271"/>
      <c r="F1450" s="271"/>
      <c r="G1450" s="271"/>
      <c r="H1450" s="271"/>
      <c r="I1450" s="271"/>
      <c r="J1450" s="271"/>
      <c r="K1450" s="271"/>
      <c r="L1450" s="271"/>
    </row>
    <row r="1451" spans="1:12" ht="13.5" thickBot="1">
      <c r="A1451" s="246" t="s">
        <v>11</v>
      </c>
      <c r="B1451" s="246"/>
      <c r="C1451" s="280" t="s">
        <v>152</v>
      </c>
      <c r="D1451" s="281"/>
      <c r="E1451" s="281"/>
      <c r="F1451" s="281"/>
      <c r="G1451" s="281"/>
      <c r="H1451" s="281"/>
      <c r="I1451" s="281"/>
      <c r="J1451" s="281"/>
      <c r="K1451" s="281"/>
      <c r="L1451" s="282"/>
    </row>
    <row r="1452" spans="1:12" ht="12.75">
      <c r="A1452" s="246" t="s">
        <v>12</v>
      </c>
      <c r="B1452" s="246"/>
      <c r="C1452" s="247" t="s">
        <v>145</v>
      </c>
      <c r="D1452" s="248"/>
      <c r="E1452" s="248"/>
      <c r="F1452" s="248"/>
      <c r="G1452" s="248"/>
      <c r="H1452" s="248"/>
      <c r="I1452" s="248"/>
      <c r="J1452" s="248"/>
      <c r="K1452" s="248"/>
      <c r="L1452" s="249"/>
    </row>
    <row r="1453" spans="1:12" ht="13.5" thickBot="1">
      <c r="A1453" s="23"/>
      <c r="B1453" s="23"/>
      <c r="C1453" s="250"/>
      <c r="D1453" s="251"/>
      <c r="E1453" s="251"/>
      <c r="F1453" s="251"/>
      <c r="G1453" s="251"/>
      <c r="H1453" s="251"/>
      <c r="I1453" s="251"/>
      <c r="J1453" s="251"/>
      <c r="K1453" s="251"/>
      <c r="L1453" s="252"/>
    </row>
    <row r="1454" spans="1:12" ht="12.75">
      <c r="A1454" s="253" t="s">
        <v>13</v>
      </c>
      <c r="B1454" s="254"/>
      <c r="C1454" s="254"/>
      <c r="D1454" s="255"/>
      <c r="E1454" s="256" t="s">
        <v>14</v>
      </c>
      <c r="F1454" s="257"/>
      <c r="G1454" s="257"/>
      <c r="H1454" s="258"/>
      <c r="I1454" s="259" t="s">
        <v>15</v>
      </c>
      <c r="J1454" s="260"/>
      <c r="K1454" s="260"/>
      <c r="L1454" s="261"/>
    </row>
    <row r="1455" spans="1:12" ht="12.75">
      <c r="A1455" s="262" t="s">
        <v>483</v>
      </c>
      <c r="B1455" s="263"/>
      <c r="C1455" s="263"/>
      <c r="D1455" s="264"/>
      <c r="E1455" s="265"/>
      <c r="F1455" s="266"/>
      <c r="G1455" s="266"/>
      <c r="H1455" s="267"/>
      <c r="I1455" s="265"/>
      <c r="J1455" s="266"/>
      <c r="K1455" s="266"/>
      <c r="L1455" s="268"/>
    </row>
    <row r="1456" spans="1:12" ht="12.75">
      <c r="A1456" s="240" t="s">
        <v>31</v>
      </c>
      <c r="B1456" s="241"/>
      <c r="C1456" s="241"/>
      <c r="D1456" s="241"/>
      <c r="E1456" s="3"/>
      <c r="F1456" s="3"/>
      <c r="G1456" s="3"/>
      <c r="H1456" s="4">
        <v>2018</v>
      </c>
      <c r="I1456" s="4">
        <v>2019</v>
      </c>
      <c r="J1456" s="4">
        <v>2020</v>
      </c>
      <c r="K1456" s="4">
        <v>2021</v>
      </c>
      <c r="L1456" s="5" t="s">
        <v>16</v>
      </c>
    </row>
    <row r="1457" spans="1:12" ht="12.75">
      <c r="A1457" s="242" t="s">
        <v>17</v>
      </c>
      <c r="B1457" s="243"/>
      <c r="C1457" s="244"/>
      <c r="D1457" s="6"/>
      <c r="E1457" s="7"/>
      <c r="F1457" s="7"/>
      <c r="G1457" s="7"/>
      <c r="H1457" s="8">
        <f>H1462+H1466+H1470+H1474+H1478+H1482</f>
        <v>55000</v>
      </c>
      <c r="I1457" s="8">
        <f>I1462+I1466+I1470+I1474+I1478+I1482</f>
        <v>61000</v>
      </c>
      <c r="J1457" s="8">
        <f>J1462+J1466+J1470+J1474+J1478+J1482</f>
        <v>65000</v>
      </c>
      <c r="K1457" s="8">
        <f>K1462+K1466+K1470+K1474+K1478+K1482</f>
        <v>68000</v>
      </c>
      <c r="L1457" s="9">
        <f>SUM(H1457:K1457)</f>
        <v>249000</v>
      </c>
    </row>
    <row r="1458" spans="1:12" ht="13.5" thickBot="1">
      <c r="A1458" s="38"/>
      <c r="B1458" s="39"/>
      <c r="C1458" s="245"/>
      <c r="D1458" s="245"/>
      <c r="E1458" s="245"/>
      <c r="F1458" s="88"/>
      <c r="G1458" s="41"/>
      <c r="H1458" s="42"/>
      <c r="I1458" s="42"/>
      <c r="J1458" s="42"/>
      <c r="K1458" s="42"/>
      <c r="L1458" s="43"/>
    </row>
    <row r="1459" spans="1:12" ht="12.75">
      <c r="A1459" s="213" t="s">
        <v>18</v>
      </c>
      <c r="B1459" s="215" t="s">
        <v>27</v>
      </c>
      <c r="C1459" s="215"/>
      <c r="D1459" s="215"/>
      <c r="E1459" s="215"/>
      <c r="F1459" s="215" t="s">
        <v>19</v>
      </c>
      <c r="G1459" s="218" t="s">
        <v>20</v>
      </c>
      <c r="H1459" s="209">
        <v>2018</v>
      </c>
      <c r="I1459" s="209">
        <v>2019</v>
      </c>
      <c r="J1459" s="209">
        <v>2020</v>
      </c>
      <c r="K1459" s="209">
        <v>2021</v>
      </c>
      <c r="L1459" s="211" t="s">
        <v>21</v>
      </c>
    </row>
    <row r="1460" spans="1:12" ht="13.5" customHeight="1">
      <c r="A1460" s="214"/>
      <c r="B1460" s="216"/>
      <c r="C1460" s="216"/>
      <c r="D1460" s="216"/>
      <c r="E1460" s="216"/>
      <c r="F1460" s="217"/>
      <c r="G1460" s="219"/>
      <c r="H1460" s="220"/>
      <c r="I1460" s="210"/>
      <c r="J1460" s="210"/>
      <c r="K1460" s="210"/>
      <c r="L1460" s="212"/>
    </row>
    <row r="1461" spans="1:12" ht="25.5">
      <c r="A1461" s="93" t="s">
        <v>172</v>
      </c>
      <c r="B1461" s="34" t="s">
        <v>22</v>
      </c>
      <c r="C1461" s="238" t="s">
        <v>414</v>
      </c>
      <c r="D1461" s="238"/>
      <c r="E1461" s="238"/>
      <c r="F1461" s="90"/>
      <c r="G1461" s="90" t="s">
        <v>23</v>
      </c>
      <c r="H1461" s="60">
        <v>1</v>
      </c>
      <c r="I1461" s="60">
        <v>1</v>
      </c>
      <c r="J1461" s="60">
        <v>1</v>
      </c>
      <c r="K1461" s="60">
        <v>1</v>
      </c>
      <c r="L1461" s="56">
        <f>SUM(H1461:K1461)</f>
        <v>4</v>
      </c>
    </row>
    <row r="1462" spans="1:12" ht="12.75">
      <c r="A1462" s="94"/>
      <c r="B1462" s="33" t="s">
        <v>25</v>
      </c>
      <c r="C1462" s="236" t="s">
        <v>146</v>
      </c>
      <c r="D1462" s="236"/>
      <c r="E1462" s="236"/>
      <c r="F1462" s="90"/>
      <c r="G1462" s="90" t="s">
        <v>24</v>
      </c>
      <c r="H1462" s="91">
        <v>50000</v>
      </c>
      <c r="I1462" s="91">
        <v>55000</v>
      </c>
      <c r="J1462" s="91">
        <v>58000</v>
      </c>
      <c r="K1462" s="91">
        <v>60000</v>
      </c>
      <c r="L1462" s="95">
        <f>SUM(H1462:K1462)</f>
        <v>223000</v>
      </c>
    </row>
    <row r="1463" spans="1:12" ht="14.25" customHeight="1">
      <c r="A1463" s="94"/>
      <c r="B1463" s="34" t="s">
        <v>28</v>
      </c>
      <c r="C1463" s="236" t="s">
        <v>138</v>
      </c>
      <c r="D1463" s="236"/>
      <c r="E1463" s="236"/>
      <c r="F1463" s="90"/>
      <c r="G1463" s="90"/>
      <c r="H1463" s="91"/>
      <c r="I1463" s="91"/>
      <c r="J1463" s="91"/>
      <c r="K1463" s="91"/>
      <c r="L1463" s="95"/>
    </row>
    <row r="1464" spans="1:12" ht="12.75">
      <c r="A1464" s="94"/>
      <c r="B1464" s="33" t="s">
        <v>29</v>
      </c>
      <c r="C1464" s="237" t="s">
        <v>147</v>
      </c>
      <c r="D1464" s="237"/>
      <c r="E1464" s="237"/>
      <c r="F1464" s="90"/>
      <c r="G1464" s="8"/>
      <c r="H1464" s="92"/>
      <c r="I1464" s="92"/>
      <c r="J1464" s="92"/>
      <c r="K1464" s="92"/>
      <c r="L1464" s="96"/>
    </row>
    <row r="1465" spans="1:12" ht="25.5">
      <c r="A1465" s="93" t="s">
        <v>173</v>
      </c>
      <c r="B1465" s="34" t="s">
        <v>22</v>
      </c>
      <c r="C1465" s="238" t="s">
        <v>415</v>
      </c>
      <c r="D1465" s="238"/>
      <c r="E1465" s="238"/>
      <c r="F1465" s="90"/>
      <c r="G1465" s="90" t="s">
        <v>23</v>
      </c>
      <c r="H1465" s="60">
        <v>1</v>
      </c>
      <c r="I1465" s="60">
        <v>1</v>
      </c>
      <c r="J1465" s="60">
        <v>1</v>
      </c>
      <c r="K1465" s="60">
        <v>1</v>
      </c>
      <c r="L1465" s="56">
        <f>SUM(H1465:K1465)</f>
        <v>4</v>
      </c>
    </row>
    <row r="1466" spans="1:12" ht="12.75">
      <c r="A1466" s="94"/>
      <c r="B1466" s="33" t="s">
        <v>25</v>
      </c>
      <c r="C1466" s="236" t="s">
        <v>148</v>
      </c>
      <c r="D1466" s="236"/>
      <c r="E1466" s="236"/>
      <c r="F1466" s="90"/>
      <c r="G1466" s="90" t="s">
        <v>24</v>
      </c>
      <c r="H1466" s="91">
        <v>5000</v>
      </c>
      <c r="I1466" s="91">
        <v>6000</v>
      </c>
      <c r="J1466" s="91">
        <v>7000</v>
      </c>
      <c r="K1466" s="91">
        <v>8000</v>
      </c>
      <c r="L1466" s="95">
        <f>SUM(H1466:K1466)</f>
        <v>26000</v>
      </c>
    </row>
    <row r="1467" spans="1:12" ht="12.75">
      <c r="A1467" s="94"/>
      <c r="B1467" s="34" t="s">
        <v>28</v>
      </c>
      <c r="C1467" s="236" t="s">
        <v>138</v>
      </c>
      <c r="D1467" s="236"/>
      <c r="E1467" s="236"/>
      <c r="F1467" s="90"/>
      <c r="G1467" s="90"/>
      <c r="H1467" s="91"/>
      <c r="I1467" s="91"/>
      <c r="J1467" s="91"/>
      <c r="K1467" s="91"/>
      <c r="L1467" s="95"/>
    </row>
    <row r="1468" spans="1:12" ht="12.75">
      <c r="A1468" s="94"/>
      <c r="B1468" s="33" t="s">
        <v>29</v>
      </c>
      <c r="C1468" s="237" t="s">
        <v>149</v>
      </c>
      <c r="D1468" s="237"/>
      <c r="E1468" s="237"/>
      <c r="F1468" s="90"/>
      <c r="G1468" s="8"/>
      <c r="H1468" s="92"/>
      <c r="I1468" s="92"/>
      <c r="J1468" s="92"/>
      <c r="K1468" s="92"/>
      <c r="L1468" s="96"/>
    </row>
    <row r="1469" spans="1:12" ht="25.5">
      <c r="A1469" s="93"/>
      <c r="B1469" s="34" t="s">
        <v>22</v>
      </c>
      <c r="C1469" s="238"/>
      <c r="D1469" s="238"/>
      <c r="E1469" s="238"/>
      <c r="F1469" s="90"/>
      <c r="G1469" s="90" t="s">
        <v>23</v>
      </c>
      <c r="H1469" s="60"/>
      <c r="I1469" s="60"/>
      <c r="J1469" s="60"/>
      <c r="K1469" s="60"/>
      <c r="L1469" s="56">
        <f>SUM(H1469:K1469)</f>
        <v>0</v>
      </c>
    </row>
    <row r="1470" spans="1:12" ht="12.75">
      <c r="A1470" s="94"/>
      <c r="B1470" s="33" t="s">
        <v>25</v>
      </c>
      <c r="C1470" s="236"/>
      <c r="D1470" s="236"/>
      <c r="E1470" s="236"/>
      <c r="F1470" s="90"/>
      <c r="G1470" s="90" t="s">
        <v>24</v>
      </c>
      <c r="H1470" s="91"/>
      <c r="I1470" s="91"/>
      <c r="J1470" s="91"/>
      <c r="K1470" s="91"/>
      <c r="L1470" s="95">
        <f>SUM(H1470:K1470)</f>
        <v>0</v>
      </c>
    </row>
    <row r="1471" spans="1:12" ht="12.75">
      <c r="A1471" s="94"/>
      <c r="B1471" s="34" t="s">
        <v>28</v>
      </c>
      <c r="C1471" s="236"/>
      <c r="D1471" s="236"/>
      <c r="E1471" s="236"/>
      <c r="F1471" s="90"/>
      <c r="G1471" s="90"/>
      <c r="H1471" s="91"/>
      <c r="I1471" s="91"/>
      <c r="J1471" s="91"/>
      <c r="K1471" s="91"/>
      <c r="L1471" s="95"/>
    </row>
    <row r="1472" spans="1:12" ht="12.75">
      <c r="A1472" s="94"/>
      <c r="B1472" s="33" t="s">
        <v>29</v>
      </c>
      <c r="C1472" s="237"/>
      <c r="D1472" s="237"/>
      <c r="E1472" s="237"/>
      <c r="F1472" s="90"/>
      <c r="G1472" s="8"/>
      <c r="H1472" s="92"/>
      <c r="I1472" s="92"/>
      <c r="J1472" s="92"/>
      <c r="K1472" s="92"/>
      <c r="L1472" s="96"/>
    </row>
    <row r="1473" spans="1:12" ht="25.5">
      <c r="A1473" s="93"/>
      <c r="B1473" s="34" t="s">
        <v>22</v>
      </c>
      <c r="C1473" s="238"/>
      <c r="D1473" s="238"/>
      <c r="E1473" s="238"/>
      <c r="F1473" s="90"/>
      <c r="G1473" s="90" t="s">
        <v>23</v>
      </c>
      <c r="H1473" s="60"/>
      <c r="I1473" s="60"/>
      <c r="J1473" s="60"/>
      <c r="K1473" s="60"/>
      <c r="L1473" s="56">
        <f>SUM(H1473:K1473)</f>
        <v>0</v>
      </c>
    </row>
    <row r="1474" spans="1:12" ht="12.75">
      <c r="A1474" s="94"/>
      <c r="B1474" s="33" t="s">
        <v>25</v>
      </c>
      <c r="C1474" s="236"/>
      <c r="D1474" s="236"/>
      <c r="E1474" s="236"/>
      <c r="F1474" s="90"/>
      <c r="G1474" s="90" t="s">
        <v>24</v>
      </c>
      <c r="H1474" s="91"/>
      <c r="I1474" s="91"/>
      <c r="J1474" s="91"/>
      <c r="K1474" s="91"/>
      <c r="L1474" s="95">
        <f>SUM(H1474:K1474)</f>
        <v>0</v>
      </c>
    </row>
    <row r="1475" spans="1:12" ht="12.75">
      <c r="A1475" s="94"/>
      <c r="B1475" s="34" t="s">
        <v>28</v>
      </c>
      <c r="C1475" s="236"/>
      <c r="D1475" s="236"/>
      <c r="E1475" s="236"/>
      <c r="F1475" s="90"/>
      <c r="G1475" s="90"/>
      <c r="H1475" s="91"/>
      <c r="I1475" s="91"/>
      <c r="J1475" s="91"/>
      <c r="K1475" s="91"/>
      <c r="L1475" s="95"/>
    </row>
    <row r="1476" spans="1:12" ht="12.75">
      <c r="A1476" s="94"/>
      <c r="B1476" s="33" t="s">
        <v>29</v>
      </c>
      <c r="C1476" s="237"/>
      <c r="D1476" s="237"/>
      <c r="E1476" s="237"/>
      <c r="F1476" s="90"/>
      <c r="G1476" s="8"/>
      <c r="H1476" s="92"/>
      <c r="I1476" s="92"/>
      <c r="J1476" s="92"/>
      <c r="K1476" s="92"/>
      <c r="L1476" s="96"/>
    </row>
    <row r="1477" spans="1:12" ht="25.5">
      <c r="A1477" s="93"/>
      <c r="B1477" s="34" t="s">
        <v>22</v>
      </c>
      <c r="C1477" s="238"/>
      <c r="D1477" s="238"/>
      <c r="E1477" s="238"/>
      <c r="F1477" s="90"/>
      <c r="G1477" s="90" t="s">
        <v>23</v>
      </c>
      <c r="H1477" s="60"/>
      <c r="I1477" s="60"/>
      <c r="J1477" s="60"/>
      <c r="K1477" s="60"/>
      <c r="L1477" s="56">
        <f>SUM(H1477:K1477)</f>
        <v>0</v>
      </c>
    </row>
    <row r="1478" spans="1:12" ht="12.75">
      <c r="A1478" s="94"/>
      <c r="B1478" s="33" t="s">
        <v>25</v>
      </c>
      <c r="C1478" s="236"/>
      <c r="D1478" s="236"/>
      <c r="E1478" s="236"/>
      <c r="F1478" s="90"/>
      <c r="G1478" s="90" t="s">
        <v>24</v>
      </c>
      <c r="H1478" s="91"/>
      <c r="I1478" s="91"/>
      <c r="J1478" s="91"/>
      <c r="K1478" s="91"/>
      <c r="L1478" s="95">
        <f>SUM(H1478:K1478)</f>
        <v>0</v>
      </c>
    </row>
    <row r="1479" spans="1:12" ht="12.75">
      <c r="A1479" s="94"/>
      <c r="B1479" s="34" t="s">
        <v>28</v>
      </c>
      <c r="C1479" s="236"/>
      <c r="D1479" s="236"/>
      <c r="E1479" s="236"/>
      <c r="F1479" s="90"/>
      <c r="G1479" s="90"/>
      <c r="H1479" s="91"/>
      <c r="I1479" s="91"/>
      <c r="J1479" s="91"/>
      <c r="K1479" s="91"/>
      <c r="L1479" s="95"/>
    </row>
    <row r="1480" spans="1:12" ht="12.75">
      <c r="A1480" s="94"/>
      <c r="B1480" s="33" t="s">
        <v>29</v>
      </c>
      <c r="C1480" s="237"/>
      <c r="D1480" s="237"/>
      <c r="E1480" s="237"/>
      <c r="F1480" s="90"/>
      <c r="G1480" s="8"/>
      <c r="H1480" s="92"/>
      <c r="I1480" s="92"/>
      <c r="J1480" s="92"/>
      <c r="K1480" s="92"/>
      <c r="L1480" s="96"/>
    </row>
    <row r="1481" spans="1:12" ht="25.5">
      <c r="A1481" s="93"/>
      <c r="B1481" s="34" t="s">
        <v>22</v>
      </c>
      <c r="C1481" s="238"/>
      <c r="D1481" s="238"/>
      <c r="E1481" s="238"/>
      <c r="F1481" s="90"/>
      <c r="G1481" s="90" t="s">
        <v>23</v>
      </c>
      <c r="H1481" s="60"/>
      <c r="I1481" s="60"/>
      <c r="J1481" s="60"/>
      <c r="K1481" s="60"/>
      <c r="L1481" s="56">
        <f>SUM(H1481:K1481)</f>
        <v>0</v>
      </c>
    </row>
    <row r="1482" spans="1:12" ht="12.75">
      <c r="A1482" s="94"/>
      <c r="B1482" s="33" t="s">
        <v>25</v>
      </c>
      <c r="C1482" s="236"/>
      <c r="D1482" s="236"/>
      <c r="E1482" s="236"/>
      <c r="F1482" s="90"/>
      <c r="G1482" s="90" t="s">
        <v>24</v>
      </c>
      <c r="H1482" s="91"/>
      <c r="I1482" s="91"/>
      <c r="J1482" s="91"/>
      <c r="K1482" s="91"/>
      <c r="L1482" s="95">
        <f>SUM(H1482:K1482)</f>
        <v>0</v>
      </c>
    </row>
    <row r="1483" spans="1:12" ht="12.75">
      <c r="A1483" s="94"/>
      <c r="B1483" s="34" t="s">
        <v>28</v>
      </c>
      <c r="C1483" s="236"/>
      <c r="D1483" s="236"/>
      <c r="E1483" s="236"/>
      <c r="F1483" s="90"/>
      <c r="G1483" s="90"/>
      <c r="H1483" s="91"/>
      <c r="I1483" s="91"/>
      <c r="J1483" s="91"/>
      <c r="K1483" s="91"/>
      <c r="L1483" s="95"/>
    </row>
    <row r="1484" spans="1:12" ht="13.5" thickBot="1">
      <c r="A1484" s="97"/>
      <c r="B1484" s="16" t="s">
        <v>29</v>
      </c>
      <c r="C1484" s="239"/>
      <c r="D1484" s="239"/>
      <c r="E1484" s="239"/>
      <c r="F1484" s="98"/>
      <c r="G1484" s="99"/>
      <c r="H1484" s="100"/>
      <c r="I1484" s="100"/>
      <c r="J1484" s="100"/>
      <c r="K1484" s="100"/>
      <c r="L1484" s="101"/>
    </row>
    <row r="1485" spans="1:12" ht="13.5" thickBot="1">
      <c r="A1485" s="203" t="s">
        <v>26</v>
      </c>
      <c r="B1485" s="204"/>
      <c r="C1485" s="204"/>
      <c r="D1485" s="204"/>
      <c r="E1485" s="204"/>
      <c r="F1485" s="205"/>
      <c r="G1485" s="205"/>
      <c r="H1485" s="205"/>
      <c r="I1485" s="205"/>
      <c r="J1485" s="205"/>
      <c r="K1485" s="205"/>
      <c r="L1485" s="206"/>
    </row>
    <row r="1486" spans="1:12" ht="12.75">
      <c r="A1486" s="29"/>
      <c r="B1486" s="29"/>
      <c r="C1486" s="29"/>
      <c r="D1486" s="29"/>
      <c r="E1486" s="29"/>
      <c r="F1486" s="30"/>
      <c r="G1486" s="30"/>
      <c r="H1486" s="30"/>
      <c r="I1486" s="30"/>
      <c r="J1486" s="30"/>
      <c r="K1486" s="30"/>
      <c r="L1486" s="30"/>
    </row>
    <row r="1487" spans="1:12" ht="12.75">
      <c r="A1487" s="29"/>
      <c r="B1487" s="29"/>
      <c r="C1487" s="29"/>
      <c r="D1487" s="29"/>
      <c r="E1487" s="29"/>
      <c r="F1487" s="30"/>
      <c r="H1487" s="30"/>
      <c r="I1487" s="30"/>
      <c r="J1487" s="30"/>
      <c r="K1487" s="30"/>
      <c r="L1487" s="30"/>
    </row>
    <row r="1488" spans="1:12" ht="12.75">
      <c r="A1488" s="29"/>
      <c r="B1488" s="29"/>
      <c r="C1488" s="29"/>
      <c r="D1488" s="29"/>
      <c r="E1488" s="29"/>
      <c r="F1488" s="30"/>
      <c r="G1488" s="89"/>
      <c r="H1488" s="30"/>
      <c r="I1488" s="30"/>
      <c r="J1488" s="30"/>
      <c r="K1488" s="30"/>
      <c r="L1488" s="30"/>
    </row>
    <row r="1489" spans="1:12" ht="12.75">
      <c r="A1489" s="29"/>
      <c r="B1489" s="29"/>
      <c r="C1489" s="29"/>
      <c r="D1489" s="29"/>
      <c r="E1489" s="29"/>
      <c r="F1489" s="30"/>
      <c r="G1489" s="89">
        <v>34</v>
      </c>
      <c r="H1489" s="30"/>
      <c r="I1489" s="30"/>
      <c r="J1489" s="30"/>
      <c r="K1489" s="30"/>
      <c r="L1489" s="30"/>
    </row>
    <row r="1490" spans="1:12" ht="12.75">
      <c r="A1490" s="29"/>
      <c r="B1490" s="29"/>
      <c r="C1490" s="29"/>
      <c r="D1490" s="29"/>
      <c r="E1490" s="29"/>
      <c r="F1490" s="30"/>
      <c r="H1490" s="30"/>
      <c r="I1490" s="30"/>
      <c r="J1490" s="30"/>
      <c r="K1490" s="30"/>
      <c r="L1490" s="30"/>
    </row>
    <row r="1491" spans="1:12" ht="12.75">
      <c r="A1491" s="29"/>
      <c r="B1491" s="29"/>
      <c r="C1491" s="29"/>
      <c r="D1491" s="29"/>
      <c r="E1491" s="29"/>
      <c r="F1491" s="30"/>
      <c r="G1491" s="30"/>
      <c r="H1491" s="30"/>
      <c r="I1491" s="30"/>
      <c r="J1491" s="30"/>
      <c r="K1491" s="30"/>
      <c r="L1491" s="30"/>
    </row>
    <row r="1492" spans="1:12" ht="12.75">
      <c r="A1492" s="269" t="s">
        <v>34</v>
      </c>
      <c r="B1492" s="270"/>
      <c r="C1492" s="270"/>
      <c r="D1492" s="270"/>
      <c r="E1492" s="270"/>
      <c r="F1492" s="270"/>
      <c r="G1492" s="270"/>
      <c r="H1492" s="270"/>
      <c r="I1492" s="270"/>
      <c r="J1492" s="270"/>
      <c r="K1492" s="270"/>
      <c r="L1492" s="270"/>
    </row>
    <row r="1493" spans="1:12" ht="12.75">
      <c r="A1493" s="246" t="s">
        <v>30</v>
      </c>
      <c r="B1493" s="246"/>
      <c r="C1493" s="246"/>
      <c r="D1493" s="246"/>
      <c r="E1493" s="246"/>
      <c r="F1493" s="246"/>
      <c r="G1493" s="246"/>
      <c r="H1493" s="246"/>
      <c r="I1493" s="246"/>
      <c r="J1493" s="246"/>
      <c r="K1493" s="246"/>
      <c r="L1493" s="246"/>
    </row>
    <row r="1494" spans="1:12" ht="13.5" thickBot="1">
      <c r="A1494" s="271" t="s">
        <v>501</v>
      </c>
      <c r="B1494" s="271"/>
      <c r="C1494" s="271"/>
      <c r="D1494" s="271"/>
      <c r="E1494" s="271"/>
      <c r="F1494" s="271"/>
      <c r="G1494" s="271"/>
      <c r="H1494" s="271"/>
      <c r="I1494" s="271"/>
      <c r="J1494" s="271"/>
      <c r="K1494" s="271"/>
      <c r="L1494" s="271"/>
    </row>
    <row r="1495" spans="1:12" ht="13.5" thickBot="1">
      <c r="A1495" s="246" t="s">
        <v>11</v>
      </c>
      <c r="B1495" s="246"/>
      <c r="C1495" s="280" t="s">
        <v>43</v>
      </c>
      <c r="D1495" s="281"/>
      <c r="E1495" s="281"/>
      <c r="F1495" s="281"/>
      <c r="G1495" s="281"/>
      <c r="H1495" s="281"/>
      <c r="I1495" s="281"/>
      <c r="J1495" s="281"/>
      <c r="K1495" s="281"/>
      <c r="L1495" s="282"/>
    </row>
    <row r="1496" spans="1:12" ht="12.75">
      <c r="A1496" s="246" t="s">
        <v>12</v>
      </c>
      <c r="B1496" s="246"/>
      <c r="C1496" s="247" t="s">
        <v>54</v>
      </c>
      <c r="D1496" s="248"/>
      <c r="E1496" s="248"/>
      <c r="F1496" s="248"/>
      <c r="G1496" s="248"/>
      <c r="H1496" s="248"/>
      <c r="I1496" s="248"/>
      <c r="J1496" s="248"/>
      <c r="K1496" s="248"/>
      <c r="L1496" s="249"/>
    </row>
    <row r="1497" spans="1:12" ht="13.5" thickBot="1">
      <c r="A1497" s="23"/>
      <c r="B1497" s="23"/>
      <c r="C1497" s="283"/>
      <c r="D1497" s="284"/>
      <c r="E1497" s="284"/>
      <c r="F1497" s="284"/>
      <c r="G1497" s="284"/>
      <c r="H1497" s="284"/>
      <c r="I1497" s="284"/>
      <c r="J1497" s="284"/>
      <c r="K1497" s="284"/>
      <c r="L1497" s="285"/>
    </row>
    <row r="1498" spans="1:12" ht="12.75">
      <c r="A1498" s="253" t="s">
        <v>13</v>
      </c>
      <c r="B1498" s="254"/>
      <c r="C1498" s="254"/>
      <c r="D1498" s="255"/>
      <c r="E1498" s="256" t="s">
        <v>14</v>
      </c>
      <c r="F1498" s="257"/>
      <c r="G1498" s="257"/>
      <c r="H1498" s="258"/>
      <c r="I1498" s="259" t="s">
        <v>15</v>
      </c>
      <c r="J1498" s="260"/>
      <c r="K1498" s="260"/>
      <c r="L1498" s="261"/>
    </row>
    <row r="1499" spans="1:12" ht="12.75">
      <c r="A1499" s="262" t="s">
        <v>483</v>
      </c>
      <c r="B1499" s="263"/>
      <c r="C1499" s="263"/>
      <c r="D1499" s="264"/>
      <c r="E1499" s="265"/>
      <c r="F1499" s="266"/>
      <c r="G1499" s="266"/>
      <c r="H1499" s="267"/>
      <c r="I1499" s="265"/>
      <c r="J1499" s="266"/>
      <c r="K1499" s="266"/>
      <c r="L1499" s="268"/>
    </row>
    <row r="1500" spans="1:12" ht="12.75">
      <c r="A1500" s="240" t="s">
        <v>31</v>
      </c>
      <c r="B1500" s="241"/>
      <c r="C1500" s="241"/>
      <c r="D1500" s="241"/>
      <c r="E1500" s="3"/>
      <c r="F1500" s="3"/>
      <c r="G1500" s="3"/>
      <c r="H1500" s="4">
        <v>2018</v>
      </c>
      <c r="I1500" s="4">
        <v>2019</v>
      </c>
      <c r="J1500" s="4">
        <v>2020</v>
      </c>
      <c r="K1500" s="4">
        <v>2021</v>
      </c>
      <c r="L1500" s="5" t="s">
        <v>16</v>
      </c>
    </row>
    <row r="1501" spans="1:12" ht="12.75">
      <c r="A1501" s="242" t="s">
        <v>483</v>
      </c>
      <c r="B1501" s="243"/>
      <c r="C1501" s="244"/>
      <c r="D1501" s="6"/>
      <c r="E1501" s="7"/>
      <c r="F1501" s="7"/>
      <c r="G1501" s="7"/>
      <c r="H1501" s="8">
        <f>H1506+H1510+H1514+H1518+H1522+H1526</f>
        <v>17000</v>
      </c>
      <c r="I1501" s="8">
        <f>I1506+I1510+I1514+I1518+I1522+I1526</f>
        <v>27760</v>
      </c>
      <c r="J1501" s="8">
        <f>J1506+J1510+J1514+J1518+J1522+J1526</f>
        <v>29211.2</v>
      </c>
      <c r="K1501" s="8">
        <f>K1506+K1510+K1514+K1518+K1522+K1526</f>
        <v>31436.54</v>
      </c>
      <c r="L1501" s="9">
        <f>SUM(H1501:K1501)</f>
        <v>105407.73999999999</v>
      </c>
    </row>
    <row r="1502" spans="1:12" ht="13.5" thickBot="1">
      <c r="A1502" s="38"/>
      <c r="B1502" s="39"/>
      <c r="C1502" s="245"/>
      <c r="D1502" s="245"/>
      <c r="E1502" s="245"/>
      <c r="F1502" s="88"/>
      <c r="G1502" s="41"/>
      <c r="H1502" s="42"/>
      <c r="I1502" s="42"/>
      <c r="J1502" s="42"/>
      <c r="K1502" s="42"/>
      <c r="L1502" s="43"/>
    </row>
    <row r="1503" spans="1:12" ht="12.75">
      <c r="A1503" s="213" t="s">
        <v>18</v>
      </c>
      <c r="B1503" s="215" t="s">
        <v>27</v>
      </c>
      <c r="C1503" s="215"/>
      <c r="D1503" s="215"/>
      <c r="E1503" s="215"/>
      <c r="F1503" s="215" t="s">
        <v>19</v>
      </c>
      <c r="G1503" s="218" t="s">
        <v>20</v>
      </c>
      <c r="H1503" s="209">
        <v>2018</v>
      </c>
      <c r="I1503" s="209">
        <v>2019</v>
      </c>
      <c r="J1503" s="209">
        <v>2020</v>
      </c>
      <c r="K1503" s="209">
        <v>2021</v>
      </c>
      <c r="L1503" s="211" t="s">
        <v>21</v>
      </c>
    </row>
    <row r="1504" spans="1:12" ht="12.75">
      <c r="A1504" s="214"/>
      <c r="B1504" s="216"/>
      <c r="C1504" s="216"/>
      <c r="D1504" s="216"/>
      <c r="E1504" s="216"/>
      <c r="F1504" s="217"/>
      <c r="G1504" s="219"/>
      <c r="H1504" s="220"/>
      <c r="I1504" s="210"/>
      <c r="J1504" s="210"/>
      <c r="K1504" s="210"/>
      <c r="L1504" s="212"/>
    </row>
    <row r="1505" spans="1:12" ht="25.5">
      <c r="A1505" s="93" t="s">
        <v>172</v>
      </c>
      <c r="B1505" s="34" t="s">
        <v>22</v>
      </c>
      <c r="C1505" s="208" t="s">
        <v>416</v>
      </c>
      <c r="D1505" s="208"/>
      <c r="E1505" s="208"/>
      <c r="F1505" s="90"/>
      <c r="G1505" s="90" t="s">
        <v>23</v>
      </c>
      <c r="H1505" s="60">
        <v>1</v>
      </c>
      <c r="I1505" s="60">
        <v>1</v>
      </c>
      <c r="J1505" s="60">
        <v>1</v>
      </c>
      <c r="K1505" s="60">
        <v>1</v>
      </c>
      <c r="L1505" s="56">
        <f>SUM(H1505:K1505)</f>
        <v>4</v>
      </c>
    </row>
    <row r="1506" spans="1:12" ht="12.75">
      <c r="A1506" s="94"/>
      <c r="B1506" s="33" t="s">
        <v>25</v>
      </c>
      <c r="C1506" s="201" t="s">
        <v>39</v>
      </c>
      <c r="D1506" s="201"/>
      <c r="E1506" s="201"/>
      <c r="F1506" s="90"/>
      <c r="G1506" s="90" t="s">
        <v>24</v>
      </c>
      <c r="H1506" s="91">
        <v>13000</v>
      </c>
      <c r="I1506" s="91">
        <v>20000</v>
      </c>
      <c r="J1506" s="91">
        <v>21211.2</v>
      </c>
      <c r="K1506" s="91">
        <v>25436.54</v>
      </c>
      <c r="L1506" s="95">
        <f>SUM(H1506:K1506)</f>
        <v>79647.73999999999</v>
      </c>
    </row>
    <row r="1507" spans="1:12" ht="12.75">
      <c r="A1507" s="94"/>
      <c r="B1507" s="34" t="s">
        <v>28</v>
      </c>
      <c r="C1507" s="201" t="s">
        <v>168</v>
      </c>
      <c r="D1507" s="201"/>
      <c r="E1507" s="201"/>
      <c r="F1507" s="90"/>
      <c r="G1507" s="90"/>
      <c r="H1507" s="91"/>
      <c r="I1507" s="91"/>
      <c r="J1507" s="91"/>
      <c r="K1507" s="91"/>
      <c r="L1507" s="95"/>
    </row>
    <row r="1508" spans="1:12" ht="12.75">
      <c r="A1508" s="94"/>
      <c r="B1508" s="33" t="s">
        <v>29</v>
      </c>
      <c r="C1508" s="207" t="s">
        <v>149</v>
      </c>
      <c r="D1508" s="207"/>
      <c r="E1508" s="207"/>
      <c r="F1508" s="90"/>
      <c r="G1508" s="8"/>
      <c r="H1508" s="92"/>
      <c r="I1508" s="92"/>
      <c r="J1508" s="92"/>
      <c r="K1508" s="92"/>
      <c r="L1508" s="96"/>
    </row>
    <row r="1509" spans="1:12" ht="25.5">
      <c r="A1509" s="93" t="s">
        <v>173</v>
      </c>
      <c r="B1509" s="34" t="s">
        <v>22</v>
      </c>
      <c r="C1509" s="208" t="s">
        <v>417</v>
      </c>
      <c r="D1509" s="208"/>
      <c r="E1509" s="208"/>
      <c r="F1509" s="90"/>
      <c r="G1509" s="90" t="s">
        <v>23</v>
      </c>
      <c r="H1509" s="60">
        <v>1</v>
      </c>
      <c r="I1509" s="60">
        <v>1</v>
      </c>
      <c r="J1509" s="60">
        <v>1</v>
      </c>
      <c r="K1509" s="60">
        <v>1</v>
      </c>
      <c r="L1509" s="56">
        <f>SUM(H1509:K1509)</f>
        <v>4</v>
      </c>
    </row>
    <row r="1510" spans="1:12" ht="12.75">
      <c r="A1510" s="94"/>
      <c r="B1510" s="33" t="s">
        <v>25</v>
      </c>
      <c r="C1510" s="201" t="s">
        <v>39</v>
      </c>
      <c r="D1510" s="201"/>
      <c r="E1510" s="201"/>
      <c r="F1510" s="90"/>
      <c r="G1510" s="90" t="s">
        <v>24</v>
      </c>
      <c r="H1510" s="91">
        <v>4000</v>
      </c>
      <c r="I1510" s="91">
        <v>7760</v>
      </c>
      <c r="J1510" s="91">
        <v>8000</v>
      </c>
      <c r="K1510" s="91">
        <v>6000</v>
      </c>
      <c r="L1510" s="95">
        <f>SUM(H1510:K1510)</f>
        <v>25760</v>
      </c>
    </row>
    <row r="1511" spans="1:12" ht="12.75">
      <c r="A1511" s="94"/>
      <c r="B1511" s="34" t="s">
        <v>28</v>
      </c>
      <c r="C1511" s="201" t="s">
        <v>168</v>
      </c>
      <c r="D1511" s="201"/>
      <c r="E1511" s="201"/>
      <c r="F1511" s="90"/>
      <c r="G1511" s="90"/>
      <c r="H1511" s="91"/>
      <c r="I1511" s="91"/>
      <c r="J1511" s="91"/>
      <c r="K1511" s="91"/>
      <c r="L1511" s="95"/>
    </row>
    <row r="1512" spans="1:12" ht="12.75">
      <c r="A1512" s="94"/>
      <c r="B1512" s="33" t="s">
        <v>29</v>
      </c>
      <c r="C1512" s="237" t="s">
        <v>149</v>
      </c>
      <c r="D1512" s="237"/>
      <c r="E1512" s="237"/>
      <c r="F1512" s="90"/>
      <c r="G1512" s="8"/>
      <c r="H1512" s="92"/>
      <c r="I1512" s="92"/>
      <c r="J1512" s="92"/>
      <c r="K1512" s="92"/>
      <c r="L1512" s="96"/>
    </row>
    <row r="1513" spans="1:12" ht="12.75" customHeight="1">
      <c r="A1513" s="93"/>
      <c r="B1513" s="34" t="s">
        <v>22</v>
      </c>
      <c r="C1513" s="238"/>
      <c r="D1513" s="238"/>
      <c r="E1513" s="238"/>
      <c r="F1513" s="90"/>
      <c r="G1513" s="90" t="s">
        <v>23</v>
      </c>
      <c r="H1513" s="60"/>
      <c r="I1513" s="60"/>
      <c r="J1513" s="60"/>
      <c r="K1513" s="60"/>
      <c r="L1513" s="56"/>
    </row>
    <row r="1514" spans="1:12" ht="13.5" customHeight="1">
      <c r="A1514" s="94"/>
      <c r="B1514" s="33" t="s">
        <v>25</v>
      </c>
      <c r="C1514" s="236"/>
      <c r="D1514" s="236"/>
      <c r="E1514" s="236"/>
      <c r="F1514" s="90"/>
      <c r="G1514" s="90" t="s">
        <v>24</v>
      </c>
      <c r="H1514" s="91"/>
      <c r="I1514" s="91"/>
      <c r="J1514" s="91"/>
      <c r="K1514" s="91"/>
      <c r="L1514" s="95"/>
    </row>
    <row r="1515" spans="1:12" ht="12.75" customHeight="1">
      <c r="A1515" s="94"/>
      <c r="B1515" s="34" t="s">
        <v>28</v>
      </c>
      <c r="C1515" s="236"/>
      <c r="D1515" s="236"/>
      <c r="E1515" s="236"/>
      <c r="F1515" s="90"/>
      <c r="G1515" s="90"/>
      <c r="H1515" s="91"/>
      <c r="I1515" s="91"/>
      <c r="J1515" s="91"/>
      <c r="K1515" s="91"/>
      <c r="L1515" s="95"/>
    </row>
    <row r="1516" spans="1:12" ht="12.75">
      <c r="A1516" s="94"/>
      <c r="B1516" s="33" t="s">
        <v>29</v>
      </c>
      <c r="C1516" s="237"/>
      <c r="D1516" s="237"/>
      <c r="E1516" s="237"/>
      <c r="F1516" s="90"/>
      <c r="G1516" s="8"/>
      <c r="H1516" s="92"/>
      <c r="I1516" s="92"/>
      <c r="J1516" s="92"/>
      <c r="K1516" s="92"/>
      <c r="L1516" s="96"/>
    </row>
    <row r="1517" spans="1:12" ht="25.5">
      <c r="A1517" s="93"/>
      <c r="B1517" s="34" t="s">
        <v>22</v>
      </c>
      <c r="C1517" s="238"/>
      <c r="D1517" s="238"/>
      <c r="E1517" s="238"/>
      <c r="F1517" s="90"/>
      <c r="G1517" s="90" t="s">
        <v>23</v>
      </c>
      <c r="H1517" s="60"/>
      <c r="I1517" s="60"/>
      <c r="J1517" s="60"/>
      <c r="K1517" s="60"/>
      <c r="L1517" s="56"/>
    </row>
    <row r="1518" spans="1:12" ht="12.75">
      <c r="A1518" s="94"/>
      <c r="B1518" s="33" t="s">
        <v>25</v>
      </c>
      <c r="C1518" s="236"/>
      <c r="D1518" s="236"/>
      <c r="E1518" s="236"/>
      <c r="F1518" s="90"/>
      <c r="G1518" s="90" t="s">
        <v>24</v>
      </c>
      <c r="H1518" s="91"/>
      <c r="I1518" s="91"/>
      <c r="J1518" s="91"/>
      <c r="K1518" s="91"/>
      <c r="L1518" s="95"/>
    </row>
    <row r="1519" spans="1:12" ht="12.75">
      <c r="A1519" s="94"/>
      <c r="B1519" s="34" t="s">
        <v>28</v>
      </c>
      <c r="C1519" s="236"/>
      <c r="D1519" s="236"/>
      <c r="E1519" s="236"/>
      <c r="F1519" s="90"/>
      <c r="G1519" s="90"/>
      <c r="H1519" s="91"/>
      <c r="I1519" s="91"/>
      <c r="J1519" s="91"/>
      <c r="K1519" s="91"/>
      <c r="L1519" s="95"/>
    </row>
    <row r="1520" spans="1:12" ht="12.75">
      <c r="A1520" s="94"/>
      <c r="B1520" s="33" t="s">
        <v>29</v>
      </c>
      <c r="C1520" s="237"/>
      <c r="D1520" s="237"/>
      <c r="E1520" s="237"/>
      <c r="F1520" s="90"/>
      <c r="G1520" s="8"/>
      <c r="H1520" s="92"/>
      <c r="I1520" s="92"/>
      <c r="J1520" s="92"/>
      <c r="K1520" s="92"/>
      <c r="L1520" s="96"/>
    </row>
    <row r="1521" spans="1:12" ht="25.5">
      <c r="A1521" s="93"/>
      <c r="B1521" s="34" t="s">
        <v>22</v>
      </c>
      <c r="C1521" s="238"/>
      <c r="D1521" s="238"/>
      <c r="E1521" s="238"/>
      <c r="F1521" s="90"/>
      <c r="G1521" s="90" t="s">
        <v>23</v>
      </c>
      <c r="H1521" s="60"/>
      <c r="I1521" s="60"/>
      <c r="J1521" s="60"/>
      <c r="K1521" s="60"/>
      <c r="L1521" s="56"/>
    </row>
    <row r="1522" spans="1:12" ht="12.75">
      <c r="A1522" s="94"/>
      <c r="B1522" s="33" t="s">
        <v>25</v>
      </c>
      <c r="C1522" s="236"/>
      <c r="D1522" s="236"/>
      <c r="E1522" s="236"/>
      <c r="F1522" s="90"/>
      <c r="G1522" s="90" t="s">
        <v>24</v>
      </c>
      <c r="H1522" s="91"/>
      <c r="I1522" s="91"/>
      <c r="J1522" s="91"/>
      <c r="K1522" s="91"/>
      <c r="L1522" s="95"/>
    </row>
    <row r="1523" spans="1:12" ht="12.75">
      <c r="A1523" s="94"/>
      <c r="B1523" s="34" t="s">
        <v>28</v>
      </c>
      <c r="C1523" s="236"/>
      <c r="D1523" s="236"/>
      <c r="E1523" s="236"/>
      <c r="F1523" s="90"/>
      <c r="G1523" s="90"/>
      <c r="H1523" s="91"/>
      <c r="I1523" s="91"/>
      <c r="J1523" s="91"/>
      <c r="K1523" s="91"/>
      <c r="L1523" s="95"/>
    </row>
    <row r="1524" spans="1:12" ht="12.75">
      <c r="A1524" s="94"/>
      <c r="B1524" s="33" t="s">
        <v>29</v>
      </c>
      <c r="C1524" s="237"/>
      <c r="D1524" s="237"/>
      <c r="E1524" s="237"/>
      <c r="F1524" s="90"/>
      <c r="G1524" s="8"/>
      <c r="H1524" s="92"/>
      <c r="I1524" s="92"/>
      <c r="J1524" s="92"/>
      <c r="K1524" s="92"/>
      <c r="L1524" s="96"/>
    </row>
    <row r="1525" spans="1:12" ht="12.75" customHeight="1">
      <c r="A1525" s="93"/>
      <c r="B1525" s="34" t="s">
        <v>22</v>
      </c>
      <c r="C1525" s="238"/>
      <c r="D1525" s="238"/>
      <c r="E1525" s="238"/>
      <c r="F1525" s="90"/>
      <c r="G1525" s="90" t="s">
        <v>23</v>
      </c>
      <c r="H1525" s="60"/>
      <c r="I1525" s="60"/>
      <c r="J1525" s="60"/>
      <c r="K1525" s="60"/>
      <c r="L1525" s="56"/>
    </row>
    <row r="1526" spans="1:12" ht="12.75">
      <c r="A1526" s="94"/>
      <c r="B1526" s="33" t="s">
        <v>25</v>
      </c>
      <c r="C1526" s="236"/>
      <c r="D1526" s="236"/>
      <c r="E1526" s="236"/>
      <c r="F1526" s="90"/>
      <c r="G1526" s="90" t="s">
        <v>24</v>
      </c>
      <c r="H1526" s="91"/>
      <c r="I1526" s="91"/>
      <c r="J1526" s="91"/>
      <c r="K1526" s="91"/>
      <c r="L1526" s="95"/>
    </row>
    <row r="1527" spans="1:12" ht="12.75">
      <c r="A1527" s="94"/>
      <c r="B1527" s="34" t="s">
        <v>28</v>
      </c>
      <c r="C1527" s="236"/>
      <c r="D1527" s="236"/>
      <c r="E1527" s="236"/>
      <c r="F1527" s="90"/>
      <c r="G1527" s="90"/>
      <c r="H1527" s="91"/>
      <c r="I1527" s="91"/>
      <c r="J1527" s="91"/>
      <c r="K1527" s="91"/>
      <c r="L1527" s="95"/>
    </row>
    <row r="1528" spans="1:12" ht="13.5" thickBot="1">
      <c r="A1528" s="97"/>
      <c r="B1528" s="16" t="s">
        <v>29</v>
      </c>
      <c r="C1528" s="239"/>
      <c r="D1528" s="239"/>
      <c r="E1528" s="239"/>
      <c r="F1528" s="98"/>
      <c r="G1528" s="99"/>
      <c r="H1528" s="100"/>
      <c r="I1528" s="100"/>
      <c r="J1528" s="100"/>
      <c r="K1528" s="100"/>
      <c r="L1528" s="101"/>
    </row>
    <row r="1529" spans="1:12" ht="13.5" thickBot="1">
      <c r="A1529" s="203" t="s">
        <v>26</v>
      </c>
      <c r="B1529" s="204"/>
      <c r="C1529" s="204"/>
      <c r="D1529" s="204"/>
      <c r="E1529" s="204"/>
      <c r="F1529" s="205"/>
      <c r="G1529" s="205"/>
      <c r="H1529" s="205"/>
      <c r="I1529" s="205"/>
      <c r="J1529" s="205"/>
      <c r="K1529" s="205"/>
      <c r="L1529" s="206"/>
    </row>
    <row r="1535" ht="12.75">
      <c r="G1535" s="74">
        <v>35</v>
      </c>
    </row>
    <row r="1536" ht="12.75">
      <c r="G1536" s="74"/>
    </row>
    <row r="1538" spans="1:12" ht="12.75">
      <c r="A1538" s="269" t="s">
        <v>34</v>
      </c>
      <c r="B1538" s="270"/>
      <c r="C1538" s="270"/>
      <c r="D1538" s="270"/>
      <c r="E1538" s="270"/>
      <c r="F1538" s="270"/>
      <c r="G1538" s="270"/>
      <c r="H1538" s="270"/>
      <c r="I1538" s="270"/>
      <c r="J1538" s="270"/>
      <c r="K1538" s="270"/>
      <c r="L1538" s="270"/>
    </row>
    <row r="1539" spans="1:12" ht="12.75">
      <c r="A1539" s="246" t="s">
        <v>30</v>
      </c>
      <c r="B1539" s="246"/>
      <c r="C1539" s="246"/>
      <c r="D1539" s="246"/>
      <c r="E1539" s="246"/>
      <c r="F1539" s="246"/>
      <c r="G1539" s="246"/>
      <c r="H1539" s="246"/>
      <c r="I1539" s="246"/>
      <c r="J1539" s="246"/>
      <c r="K1539" s="246"/>
      <c r="L1539" s="246"/>
    </row>
    <row r="1540" spans="1:12" ht="13.5" thickBot="1">
      <c r="A1540" s="271" t="s">
        <v>502</v>
      </c>
      <c r="B1540" s="271"/>
      <c r="C1540" s="271"/>
      <c r="D1540" s="271"/>
      <c r="E1540" s="271"/>
      <c r="F1540" s="271"/>
      <c r="G1540" s="271"/>
      <c r="H1540" s="271"/>
      <c r="I1540" s="271"/>
      <c r="J1540" s="271"/>
      <c r="K1540" s="271"/>
      <c r="L1540" s="271"/>
    </row>
    <row r="1541" spans="1:12" ht="13.5" thickBot="1">
      <c r="A1541" s="246" t="s">
        <v>11</v>
      </c>
      <c r="B1541" s="246"/>
      <c r="C1541" s="280" t="s">
        <v>151</v>
      </c>
      <c r="D1541" s="281"/>
      <c r="E1541" s="281"/>
      <c r="F1541" s="281"/>
      <c r="G1541" s="281"/>
      <c r="H1541" s="281"/>
      <c r="I1541" s="281"/>
      <c r="J1541" s="281"/>
      <c r="K1541" s="281"/>
      <c r="L1541" s="282"/>
    </row>
    <row r="1542" spans="1:12" ht="12.75">
      <c r="A1542" s="246" t="s">
        <v>12</v>
      </c>
      <c r="B1542" s="246"/>
      <c r="C1542" s="247" t="s">
        <v>167</v>
      </c>
      <c r="D1542" s="248"/>
      <c r="E1542" s="248"/>
      <c r="F1542" s="248"/>
      <c r="G1542" s="248"/>
      <c r="H1542" s="248"/>
      <c r="I1542" s="248"/>
      <c r="J1542" s="248"/>
      <c r="K1542" s="248"/>
      <c r="L1542" s="249"/>
    </row>
    <row r="1543" spans="1:12" ht="12.75">
      <c r="A1543" s="23"/>
      <c r="B1543" s="23"/>
      <c r="C1543" s="283"/>
      <c r="D1543" s="284"/>
      <c r="E1543" s="284"/>
      <c r="F1543" s="284"/>
      <c r="G1543" s="284"/>
      <c r="H1543" s="284"/>
      <c r="I1543" s="284"/>
      <c r="J1543" s="284"/>
      <c r="K1543" s="284"/>
      <c r="L1543" s="285"/>
    </row>
    <row r="1544" spans="1:12" ht="13.5" thickBot="1">
      <c r="A1544" s="23"/>
      <c r="B1544" s="23"/>
      <c r="C1544" s="250"/>
      <c r="D1544" s="251"/>
      <c r="E1544" s="251"/>
      <c r="F1544" s="251"/>
      <c r="G1544" s="251"/>
      <c r="H1544" s="251"/>
      <c r="I1544" s="251"/>
      <c r="J1544" s="251"/>
      <c r="K1544" s="251"/>
      <c r="L1544" s="252"/>
    </row>
    <row r="1545" spans="1:12" ht="12.75">
      <c r="A1545" s="253" t="s">
        <v>13</v>
      </c>
      <c r="B1545" s="254"/>
      <c r="C1545" s="254"/>
      <c r="D1545" s="255"/>
      <c r="E1545" s="256" t="s">
        <v>14</v>
      </c>
      <c r="F1545" s="257"/>
      <c r="G1545" s="257"/>
      <c r="H1545" s="258"/>
      <c r="I1545" s="259" t="s">
        <v>15</v>
      </c>
      <c r="J1545" s="260"/>
      <c r="K1545" s="260"/>
      <c r="L1545" s="261"/>
    </row>
    <row r="1546" spans="1:12" ht="12.75">
      <c r="A1546" s="262" t="s">
        <v>483</v>
      </c>
      <c r="B1546" s="263"/>
      <c r="C1546" s="263"/>
      <c r="D1546" s="264"/>
      <c r="E1546" s="265"/>
      <c r="F1546" s="266"/>
      <c r="G1546" s="266"/>
      <c r="H1546" s="267"/>
      <c r="I1546" s="265"/>
      <c r="J1546" s="266"/>
      <c r="K1546" s="266"/>
      <c r="L1546" s="268"/>
    </row>
    <row r="1547" spans="1:12" ht="12.75">
      <c r="A1547" s="240" t="s">
        <v>31</v>
      </c>
      <c r="B1547" s="241"/>
      <c r="C1547" s="241"/>
      <c r="D1547" s="241"/>
      <c r="E1547" s="3"/>
      <c r="F1547" s="3"/>
      <c r="G1547" s="3"/>
      <c r="H1547" s="4">
        <v>2018</v>
      </c>
      <c r="I1547" s="4">
        <v>2019</v>
      </c>
      <c r="J1547" s="4">
        <v>2020</v>
      </c>
      <c r="K1547" s="4">
        <v>2021</v>
      </c>
      <c r="L1547" s="5" t="s">
        <v>16</v>
      </c>
    </row>
    <row r="1548" spans="1:12" ht="12.75">
      <c r="A1548" s="242" t="s">
        <v>17</v>
      </c>
      <c r="B1548" s="243"/>
      <c r="C1548" s="244"/>
      <c r="D1548" s="6"/>
      <c r="E1548" s="7"/>
      <c r="F1548" s="7"/>
      <c r="G1548" s="7"/>
      <c r="H1548" s="8">
        <f>H1553+H1557+H1561+H1565+H1569+H1573</f>
        <v>20000</v>
      </c>
      <c r="I1548" s="8">
        <f>I1553+I1557+I1561+I1565+I1569+I1573</f>
        <v>25000</v>
      </c>
      <c r="J1548" s="8">
        <f>J1553+J1557+J1561+J1565+J1569+J1573</f>
        <v>30000</v>
      </c>
      <c r="K1548" s="8">
        <f>K1553+K1557+K1561+K1565+K1569+K1573</f>
        <v>35000</v>
      </c>
      <c r="L1548" s="9">
        <f>SUM(H1548:K1548)</f>
        <v>110000</v>
      </c>
    </row>
    <row r="1549" spans="1:12" ht="13.5" thickBot="1">
      <c r="A1549" s="38"/>
      <c r="B1549" s="39"/>
      <c r="C1549" s="245"/>
      <c r="D1549" s="245"/>
      <c r="E1549" s="245"/>
      <c r="F1549" s="88"/>
      <c r="G1549" s="41"/>
      <c r="H1549" s="42"/>
      <c r="I1549" s="42"/>
      <c r="J1549" s="42"/>
      <c r="K1549" s="42"/>
      <c r="L1549" s="43"/>
    </row>
    <row r="1550" spans="1:12" ht="12.75">
      <c r="A1550" s="213" t="s">
        <v>18</v>
      </c>
      <c r="B1550" s="215" t="s">
        <v>27</v>
      </c>
      <c r="C1550" s="215"/>
      <c r="D1550" s="215"/>
      <c r="E1550" s="215"/>
      <c r="F1550" s="215" t="s">
        <v>19</v>
      </c>
      <c r="G1550" s="218" t="s">
        <v>20</v>
      </c>
      <c r="H1550" s="209">
        <v>2018</v>
      </c>
      <c r="I1550" s="209">
        <v>2019</v>
      </c>
      <c r="J1550" s="209">
        <v>2020</v>
      </c>
      <c r="K1550" s="209">
        <v>2021</v>
      </c>
      <c r="L1550" s="211" t="s">
        <v>21</v>
      </c>
    </row>
    <row r="1551" spans="1:12" ht="12.75">
      <c r="A1551" s="214"/>
      <c r="B1551" s="216"/>
      <c r="C1551" s="216"/>
      <c r="D1551" s="216"/>
      <c r="E1551" s="216"/>
      <c r="F1551" s="217"/>
      <c r="G1551" s="219"/>
      <c r="H1551" s="220"/>
      <c r="I1551" s="210"/>
      <c r="J1551" s="210"/>
      <c r="K1551" s="210"/>
      <c r="L1551" s="212"/>
    </row>
    <row r="1552" spans="1:12" ht="25.5">
      <c r="A1552" s="93" t="s">
        <v>172</v>
      </c>
      <c r="B1552" s="34" t="s">
        <v>22</v>
      </c>
      <c r="C1552" s="208" t="s">
        <v>418</v>
      </c>
      <c r="D1552" s="208"/>
      <c r="E1552" s="208"/>
      <c r="F1552" s="90"/>
      <c r="G1552" s="90" t="s">
        <v>23</v>
      </c>
      <c r="H1552" s="60">
        <v>1</v>
      </c>
      <c r="I1552" s="60">
        <v>1</v>
      </c>
      <c r="J1552" s="60">
        <v>1</v>
      </c>
      <c r="K1552" s="60">
        <v>1</v>
      </c>
      <c r="L1552" s="56">
        <f>SUM(H1552:K1552)</f>
        <v>4</v>
      </c>
    </row>
    <row r="1553" spans="1:12" ht="12.75">
      <c r="A1553" s="94"/>
      <c r="B1553" s="33" t="s">
        <v>25</v>
      </c>
      <c r="C1553" s="201" t="s">
        <v>39</v>
      </c>
      <c r="D1553" s="201"/>
      <c r="E1553" s="201"/>
      <c r="F1553" s="90"/>
      <c r="G1553" s="90" t="s">
        <v>24</v>
      </c>
      <c r="H1553" s="91">
        <v>5000</v>
      </c>
      <c r="I1553" s="91">
        <v>6000</v>
      </c>
      <c r="J1553" s="91">
        <v>7000</v>
      </c>
      <c r="K1553" s="91">
        <v>8000</v>
      </c>
      <c r="L1553" s="95">
        <f>SUM(H1553:K1553)</f>
        <v>26000</v>
      </c>
    </row>
    <row r="1554" spans="1:12" ht="12.75">
      <c r="A1554" s="94"/>
      <c r="B1554" s="34" t="s">
        <v>28</v>
      </c>
      <c r="C1554" s="201" t="s">
        <v>168</v>
      </c>
      <c r="D1554" s="201"/>
      <c r="E1554" s="201"/>
      <c r="F1554" s="90"/>
      <c r="G1554" s="90"/>
      <c r="H1554" s="91"/>
      <c r="I1554" s="91"/>
      <c r="J1554" s="91"/>
      <c r="K1554" s="91"/>
      <c r="L1554" s="95"/>
    </row>
    <row r="1555" spans="1:12" ht="12.75">
      <c r="A1555" s="94"/>
      <c r="B1555" s="33" t="s">
        <v>29</v>
      </c>
      <c r="C1555" s="207" t="s">
        <v>149</v>
      </c>
      <c r="D1555" s="207"/>
      <c r="E1555" s="207"/>
      <c r="F1555" s="90"/>
      <c r="G1555" s="8"/>
      <c r="H1555" s="92"/>
      <c r="I1555" s="92"/>
      <c r="J1555" s="92"/>
      <c r="K1555" s="92"/>
      <c r="L1555" s="96"/>
    </row>
    <row r="1556" spans="1:12" ht="25.5">
      <c r="A1556" s="93" t="s">
        <v>172</v>
      </c>
      <c r="B1556" s="34" t="s">
        <v>22</v>
      </c>
      <c r="C1556" s="208" t="s">
        <v>419</v>
      </c>
      <c r="D1556" s="208"/>
      <c r="E1556" s="208"/>
      <c r="F1556" s="90"/>
      <c r="G1556" s="90" t="s">
        <v>23</v>
      </c>
      <c r="H1556" s="60">
        <v>1</v>
      </c>
      <c r="I1556" s="60">
        <v>1</v>
      </c>
      <c r="J1556" s="60">
        <v>1</v>
      </c>
      <c r="K1556" s="60">
        <v>1</v>
      </c>
      <c r="L1556" s="56">
        <f>SUM(H1556:K1556)</f>
        <v>4</v>
      </c>
    </row>
    <row r="1557" spans="1:12" ht="12.75">
      <c r="A1557" s="94"/>
      <c r="B1557" s="33" t="s">
        <v>25</v>
      </c>
      <c r="C1557" s="201" t="s">
        <v>39</v>
      </c>
      <c r="D1557" s="201"/>
      <c r="E1557" s="201"/>
      <c r="F1557" s="90"/>
      <c r="G1557" s="90" t="s">
        <v>24</v>
      </c>
      <c r="H1557" s="91">
        <v>10000</v>
      </c>
      <c r="I1557" s="91">
        <v>12000</v>
      </c>
      <c r="J1557" s="91">
        <v>14000</v>
      </c>
      <c r="K1557" s="91">
        <v>16000</v>
      </c>
      <c r="L1557" s="95">
        <f>SUM(H1557:K1557)</f>
        <v>52000</v>
      </c>
    </row>
    <row r="1558" spans="1:12" ht="12.75">
      <c r="A1558" s="94"/>
      <c r="B1558" s="34" t="s">
        <v>28</v>
      </c>
      <c r="C1558" s="201" t="s">
        <v>168</v>
      </c>
      <c r="D1558" s="201"/>
      <c r="E1558" s="201"/>
      <c r="F1558" s="90"/>
      <c r="G1558" s="90"/>
      <c r="H1558" s="91"/>
      <c r="I1558" s="91"/>
      <c r="J1558" s="91"/>
      <c r="K1558" s="91"/>
      <c r="L1558" s="95"/>
    </row>
    <row r="1559" spans="1:12" ht="12.75">
      <c r="A1559" s="94"/>
      <c r="B1559" s="33" t="s">
        <v>29</v>
      </c>
      <c r="C1559" s="207" t="s">
        <v>149</v>
      </c>
      <c r="D1559" s="207"/>
      <c r="E1559" s="207"/>
      <c r="F1559" s="90"/>
      <c r="G1559" s="8"/>
      <c r="H1559" s="92"/>
      <c r="I1559" s="92"/>
      <c r="J1559" s="92"/>
      <c r="K1559" s="92"/>
      <c r="L1559" s="96"/>
    </row>
    <row r="1560" spans="1:12" ht="25.5">
      <c r="A1560" s="93" t="s">
        <v>172</v>
      </c>
      <c r="B1560" s="34" t="s">
        <v>22</v>
      </c>
      <c r="C1560" s="208" t="s">
        <v>420</v>
      </c>
      <c r="D1560" s="208"/>
      <c r="E1560" s="208"/>
      <c r="F1560" s="90"/>
      <c r="G1560" s="90" t="s">
        <v>23</v>
      </c>
      <c r="H1560" s="60">
        <v>1</v>
      </c>
      <c r="I1560" s="60">
        <v>1</v>
      </c>
      <c r="J1560" s="60">
        <v>1</v>
      </c>
      <c r="K1560" s="60">
        <v>1</v>
      </c>
      <c r="L1560" s="56">
        <f>SUM(H1560:K1560)</f>
        <v>4</v>
      </c>
    </row>
    <row r="1561" spans="1:12" ht="12.75">
      <c r="A1561" s="94"/>
      <c r="B1561" s="33" t="s">
        <v>25</v>
      </c>
      <c r="C1561" s="201" t="s">
        <v>39</v>
      </c>
      <c r="D1561" s="201"/>
      <c r="E1561" s="201"/>
      <c r="F1561" s="90"/>
      <c r="G1561" s="90" t="s">
        <v>24</v>
      </c>
      <c r="H1561" s="91">
        <v>3000</v>
      </c>
      <c r="I1561" s="91">
        <v>4000</v>
      </c>
      <c r="J1561" s="91">
        <v>5000</v>
      </c>
      <c r="K1561" s="91">
        <v>6000</v>
      </c>
      <c r="L1561" s="95">
        <f>SUM(H1561:K1561)</f>
        <v>18000</v>
      </c>
    </row>
    <row r="1562" spans="1:12" ht="12.75">
      <c r="A1562" s="94"/>
      <c r="B1562" s="34" t="s">
        <v>28</v>
      </c>
      <c r="C1562" s="201" t="s">
        <v>168</v>
      </c>
      <c r="D1562" s="201"/>
      <c r="E1562" s="201"/>
      <c r="F1562" s="90"/>
      <c r="G1562" s="90"/>
      <c r="H1562" s="91"/>
      <c r="I1562" s="91"/>
      <c r="J1562" s="91"/>
      <c r="K1562" s="91"/>
      <c r="L1562" s="95"/>
    </row>
    <row r="1563" spans="1:12" ht="12.75">
      <c r="A1563" s="94"/>
      <c r="B1563" s="33" t="s">
        <v>29</v>
      </c>
      <c r="C1563" s="207" t="s">
        <v>149</v>
      </c>
      <c r="D1563" s="207"/>
      <c r="E1563" s="207"/>
      <c r="F1563" s="90"/>
      <c r="G1563" s="8"/>
      <c r="H1563" s="92"/>
      <c r="I1563" s="92"/>
      <c r="J1563" s="92"/>
      <c r="K1563" s="92"/>
      <c r="L1563" s="96"/>
    </row>
    <row r="1564" spans="1:12" ht="25.5">
      <c r="A1564" s="93" t="s">
        <v>172</v>
      </c>
      <c r="B1564" s="34" t="s">
        <v>22</v>
      </c>
      <c r="C1564" s="208" t="s">
        <v>421</v>
      </c>
      <c r="D1564" s="208"/>
      <c r="E1564" s="208"/>
      <c r="F1564" s="90"/>
      <c r="G1564" s="90" t="s">
        <v>23</v>
      </c>
      <c r="H1564" s="60">
        <v>1</v>
      </c>
      <c r="I1564" s="60">
        <v>1</v>
      </c>
      <c r="J1564" s="60">
        <v>1</v>
      </c>
      <c r="K1564" s="60">
        <v>1</v>
      </c>
      <c r="L1564" s="56">
        <f>SUM(H1564:K1564)</f>
        <v>4</v>
      </c>
    </row>
    <row r="1565" spans="1:12" ht="12.75">
      <c r="A1565" s="94"/>
      <c r="B1565" s="33" t="s">
        <v>25</v>
      </c>
      <c r="C1565" s="201" t="s">
        <v>39</v>
      </c>
      <c r="D1565" s="201"/>
      <c r="E1565" s="201"/>
      <c r="F1565" s="90"/>
      <c r="G1565" s="90" t="s">
        <v>24</v>
      </c>
      <c r="H1565" s="91">
        <v>2000</v>
      </c>
      <c r="I1565" s="91">
        <v>3000</v>
      </c>
      <c r="J1565" s="91">
        <v>4000</v>
      </c>
      <c r="K1565" s="91">
        <v>5000</v>
      </c>
      <c r="L1565" s="95">
        <f>SUM(H1565:K1565)</f>
        <v>14000</v>
      </c>
    </row>
    <row r="1566" spans="1:12" ht="12.75">
      <c r="A1566" s="94"/>
      <c r="B1566" s="34" t="s">
        <v>28</v>
      </c>
      <c r="C1566" s="201" t="s">
        <v>168</v>
      </c>
      <c r="D1566" s="201"/>
      <c r="E1566" s="201"/>
      <c r="F1566" s="90"/>
      <c r="G1566" s="90"/>
      <c r="H1566" s="91"/>
      <c r="I1566" s="91"/>
      <c r="J1566" s="91"/>
      <c r="K1566" s="91"/>
      <c r="L1566" s="95"/>
    </row>
    <row r="1567" spans="1:12" ht="12.75">
      <c r="A1567" s="94"/>
      <c r="B1567" s="33" t="s">
        <v>29</v>
      </c>
      <c r="C1567" s="207" t="s">
        <v>149</v>
      </c>
      <c r="D1567" s="207"/>
      <c r="E1567" s="207"/>
      <c r="F1567" s="90"/>
      <c r="G1567" s="8"/>
      <c r="H1567" s="92"/>
      <c r="I1567" s="92"/>
      <c r="J1567" s="92"/>
      <c r="K1567" s="92"/>
      <c r="L1567" s="96"/>
    </row>
    <row r="1568" spans="1:12" ht="25.5">
      <c r="A1568" s="93"/>
      <c r="B1568" s="34" t="s">
        <v>22</v>
      </c>
      <c r="C1568" s="238"/>
      <c r="D1568" s="238"/>
      <c r="E1568" s="238"/>
      <c r="F1568" s="90"/>
      <c r="G1568" s="90" t="s">
        <v>23</v>
      </c>
      <c r="H1568" s="60">
        <v>1</v>
      </c>
      <c r="I1568" s="60">
        <v>1</v>
      </c>
      <c r="J1568" s="60">
        <v>1</v>
      </c>
      <c r="K1568" s="60">
        <v>1</v>
      </c>
      <c r="L1568" s="56">
        <f>SUM(H1568:K1568)</f>
        <v>4</v>
      </c>
    </row>
    <row r="1569" spans="1:12" ht="12.75">
      <c r="A1569" s="94"/>
      <c r="B1569" s="33" t="s">
        <v>25</v>
      </c>
      <c r="C1569" s="236"/>
      <c r="D1569" s="236"/>
      <c r="E1569" s="236"/>
      <c r="F1569" s="90"/>
      <c r="G1569" s="90" t="s">
        <v>24</v>
      </c>
      <c r="H1569" s="91"/>
      <c r="I1569" s="91"/>
      <c r="J1569" s="91"/>
      <c r="K1569" s="91"/>
      <c r="L1569" s="95">
        <f>SUM(H1569:K1569)</f>
        <v>0</v>
      </c>
    </row>
    <row r="1570" spans="1:12" ht="12.75">
      <c r="A1570" s="94"/>
      <c r="B1570" s="34" t="s">
        <v>28</v>
      </c>
      <c r="C1570" s="236"/>
      <c r="D1570" s="236"/>
      <c r="E1570" s="236"/>
      <c r="F1570" s="90"/>
      <c r="G1570" s="90"/>
      <c r="H1570" s="91"/>
      <c r="I1570" s="91"/>
      <c r="J1570" s="91"/>
      <c r="K1570" s="91"/>
      <c r="L1570" s="95"/>
    </row>
    <row r="1571" spans="1:12" ht="12.75">
      <c r="A1571" s="94"/>
      <c r="B1571" s="33" t="s">
        <v>29</v>
      </c>
      <c r="C1571" s="237"/>
      <c r="D1571" s="237"/>
      <c r="E1571" s="237"/>
      <c r="F1571" s="90"/>
      <c r="G1571" s="8"/>
      <c r="H1571" s="92"/>
      <c r="I1571" s="92"/>
      <c r="J1571" s="92"/>
      <c r="K1571" s="92"/>
      <c r="L1571" s="96"/>
    </row>
    <row r="1572" spans="1:12" ht="25.5">
      <c r="A1572" s="93"/>
      <c r="B1572" s="34" t="s">
        <v>22</v>
      </c>
      <c r="C1572" s="238"/>
      <c r="D1572" s="238"/>
      <c r="E1572" s="238"/>
      <c r="F1572" s="90"/>
      <c r="G1572" s="90" t="s">
        <v>23</v>
      </c>
      <c r="H1572" s="60">
        <v>1</v>
      </c>
      <c r="I1572" s="60">
        <v>1</v>
      </c>
      <c r="J1572" s="60">
        <v>1</v>
      </c>
      <c r="K1572" s="60">
        <v>1</v>
      </c>
      <c r="L1572" s="56">
        <f>SUM(H1572:K1572)</f>
        <v>4</v>
      </c>
    </row>
    <row r="1573" spans="1:12" ht="12.75">
      <c r="A1573" s="94"/>
      <c r="B1573" s="33" t="s">
        <v>25</v>
      </c>
      <c r="C1573" s="236"/>
      <c r="D1573" s="236"/>
      <c r="E1573" s="236"/>
      <c r="F1573" s="90"/>
      <c r="G1573" s="90" t="s">
        <v>24</v>
      </c>
      <c r="H1573" s="91"/>
      <c r="I1573" s="91"/>
      <c r="J1573" s="91"/>
      <c r="K1573" s="91"/>
      <c r="L1573" s="95">
        <f>SUM(H1573:K1573)</f>
        <v>0</v>
      </c>
    </row>
    <row r="1574" spans="1:12" ht="12.75">
      <c r="A1574" s="94"/>
      <c r="B1574" s="34" t="s">
        <v>28</v>
      </c>
      <c r="C1574" s="236"/>
      <c r="D1574" s="236"/>
      <c r="E1574" s="236"/>
      <c r="F1574" s="90"/>
      <c r="G1574" s="90"/>
      <c r="H1574" s="91"/>
      <c r="I1574" s="91"/>
      <c r="J1574" s="91"/>
      <c r="K1574" s="91"/>
      <c r="L1574" s="95"/>
    </row>
    <row r="1575" spans="1:12" ht="13.5" thickBot="1">
      <c r="A1575" s="97"/>
      <c r="B1575" s="16" t="s">
        <v>29</v>
      </c>
      <c r="C1575" s="239"/>
      <c r="D1575" s="239"/>
      <c r="E1575" s="239"/>
      <c r="F1575" s="98"/>
      <c r="G1575" s="99"/>
      <c r="H1575" s="100"/>
      <c r="I1575" s="100"/>
      <c r="J1575" s="100"/>
      <c r="K1575" s="100"/>
      <c r="L1575" s="101"/>
    </row>
    <row r="1576" spans="1:12" ht="13.5" thickBot="1">
      <c r="A1576" s="203" t="s">
        <v>26</v>
      </c>
      <c r="B1576" s="204"/>
      <c r="C1576" s="204"/>
      <c r="D1576" s="204"/>
      <c r="E1576" s="204"/>
      <c r="F1576" s="205"/>
      <c r="G1576" s="205"/>
      <c r="H1576" s="205"/>
      <c r="I1576" s="205"/>
      <c r="J1576" s="205"/>
      <c r="K1576" s="205"/>
      <c r="L1576" s="206"/>
    </row>
    <row r="1577" spans="1:12" ht="12.75">
      <c r="A1577" s="29"/>
      <c r="B1577" s="29"/>
      <c r="C1577" s="29"/>
      <c r="D1577" s="29"/>
      <c r="E1577" s="29"/>
      <c r="F1577" s="30"/>
      <c r="G1577" s="30"/>
      <c r="H1577" s="30"/>
      <c r="I1577" s="30"/>
      <c r="J1577" s="30"/>
      <c r="K1577" s="30"/>
      <c r="L1577" s="30"/>
    </row>
    <row r="1578" spans="1:12" ht="12.75">
      <c r="A1578" s="29"/>
      <c r="B1578" s="29"/>
      <c r="C1578" s="29"/>
      <c r="D1578" s="29"/>
      <c r="E1578" s="29"/>
      <c r="F1578" s="30"/>
      <c r="H1578" s="30"/>
      <c r="I1578" s="30"/>
      <c r="J1578" s="30"/>
      <c r="K1578" s="30"/>
      <c r="L1578" s="30"/>
    </row>
    <row r="1579" spans="1:12" ht="12.75">
      <c r="A1579" s="29"/>
      <c r="B1579" s="29"/>
      <c r="C1579" s="29"/>
      <c r="D1579" s="29"/>
      <c r="E1579" s="29"/>
      <c r="F1579" s="30"/>
      <c r="G1579" s="89">
        <v>36</v>
      </c>
      <c r="H1579" s="30"/>
      <c r="I1579" s="30"/>
      <c r="J1579" s="30"/>
      <c r="K1579" s="30"/>
      <c r="L1579" s="30"/>
    </row>
    <row r="1580" spans="1:12" ht="12.75">
      <c r="A1580" s="29"/>
      <c r="B1580" s="29"/>
      <c r="C1580" s="29"/>
      <c r="D1580" s="29"/>
      <c r="E1580" s="29"/>
      <c r="F1580" s="30"/>
      <c r="G1580" s="30"/>
      <c r="H1580" s="30"/>
      <c r="I1580" s="30"/>
      <c r="J1580" s="30"/>
      <c r="K1580" s="30"/>
      <c r="L1580" s="30"/>
    </row>
    <row r="1582" spans="1:12" ht="12.75" customHeight="1">
      <c r="A1582" s="269" t="s">
        <v>34</v>
      </c>
      <c r="B1582" s="270"/>
      <c r="C1582" s="270"/>
      <c r="D1582" s="270"/>
      <c r="E1582" s="270"/>
      <c r="F1582" s="270"/>
      <c r="G1582" s="270"/>
      <c r="H1582" s="270"/>
      <c r="I1582" s="270"/>
      <c r="J1582" s="270"/>
      <c r="K1582" s="270"/>
      <c r="L1582" s="270"/>
    </row>
    <row r="1583" spans="1:12" ht="12.75">
      <c r="A1583" s="246" t="s">
        <v>30</v>
      </c>
      <c r="B1583" s="246"/>
      <c r="C1583" s="246"/>
      <c r="D1583" s="246"/>
      <c r="E1583" s="246"/>
      <c r="F1583" s="246"/>
      <c r="G1583" s="246"/>
      <c r="H1583" s="246"/>
      <c r="I1583" s="246"/>
      <c r="J1583" s="246"/>
      <c r="K1583" s="246"/>
      <c r="L1583" s="246"/>
    </row>
    <row r="1584" spans="1:12" ht="13.5" thickBot="1">
      <c r="A1584" s="271" t="s">
        <v>503</v>
      </c>
      <c r="B1584" s="271"/>
      <c r="C1584" s="271"/>
      <c r="D1584" s="271"/>
      <c r="E1584" s="271"/>
      <c r="F1584" s="271"/>
      <c r="G1584" s="271"/>
      <c r="H1584" s="271"/>
      <c r="I1584" s="271"/>
      <c r="J1584" s="271"/>
      <c r="K1584" s="271"/>
      <c r="L1584" s="271"/>
    </row>
    <row r="1585" spans="1:12" ht="13.5" thickBot="1">
      <c r="A1585" s="246" t="s">
        <v>11</v>
      </c>
      <c r="B1585" s="246"/>
      <c r="C1585" s="280" t="s">
        <v>150</v>
      </c>
      <c r="D1585" s="281"/>
      <c r="E1585" s="281"/>
      <c r="F1585" s="281"/>
      <c r="G1585" s="281"/>
      <c r="H1585" s="281"/>
      <c r="I1585" s="281"/>
      <c r="J1585" s="281"/>
      <c r="K1585" s="281"/>
      <c r="L1585" s="282"/>
    </row>
    <row r="1586" spans="1:12" ht="12.75" customHeight="1">
      <c r="A1586" s="246" t="s">
        <v>12</v>
      </c>
      <c r="B1586" s="246"/>
      <c r="C1586" s="247" t="s">
        <v>169</v>
      </c>
      <c r="D1586" s="248"/>
      <c r="E1586" s="248"/>
      <c r="F1586" s="248"/>
      <c r="G1586" s="248"/>
      <c r="H1586" s="248"/>
      <c r="I1586" s="248"/>
      <c r="J1586" s="248"/>
      <c r="K1586" s="248"/>
      <c r="L1586" s="249"/>
    </row>
    <row r="1587" spans="1:12" ht="12.75">
      <c r="A1587" s="23"/>
      <c r="B1587" s="23"/>
      <c r="C1587" s="283"/>
      <c r="D1587" s="284"/>
      <c r="E1587" s="284"/>
      <c r="F1587" s="284"/>
      <c r="G1587" s="284"/>
      <c r="H1587" s="284"/>
      <c r="I1587" s="284"/>
      <c r="J1587" s="284"/>
      <c r="K1587" s="284"/>
      <c r="L1587" s="285"/>
    </row>
    <row r="1588" spans="1:12" ht="13.5" thickBot="1">
      <c r="A1588" s="23"/>
      <c r="B1588" s="23"/>
      <c r="C1588" s="250"/>
      <c r="D1588" s="251"/>
      <c r="E1588" s="251"/>
      <c r="F1588" s="251"/>
      <c r="G1588" s="251"/>
      <c r="H1588" s="251"/>
      <c r="I1588" s="251"/>
      <c r="J1588" s="251"/>
      <c r="K1588" s="251"/>
      <c r="L1588" s="252"/>
    </row>
    <row r="1589" spans="1:12" ht="12.75">
      <c r="A1589" s="253" t="s">
        <v>13</v>
      </c>
      <c r="B1589" s="254"/>
      <c r="C1589" s="254"/>
      <c r="D1589" s="255"/>
      <c r="E1589" s="256" t="s">
        <v>14</v>
      </c>
      <c r="F1589" s="257"/>
      <c r="G1589" s="257"/>
      <c r="H1589" s="258"/>
      <c r="I1589" s="259" t="s">
        <v>15</v>
      </c>
      <c r="J1589" s="260"/>
      <c r="K1589" s="260"/>
      <c r="L1589" s="261"/>
    </row>
    <row r="1590" spans="1:12" ht="12.75" customHeight="1">
      <c r="A1590" s="262" t="s">
        <v>483</v>
      </c>
      <c r="B1590" s="263"/>
      <c r="C1590" s="263"/>
      <c r="D1590" s="264"/>
      <c r="E1590" s="265"/>
      <c r="F1590" s="266"/>
      <c r="G1590" s="266"/>
      <c r="H1590" s="267"/>
      <c r="I1590" s="265"/>
      <c r="J1590" s="266"/>
      <c r="K1590" s="266"/>
      <c r="L1590" s="268"/>
    </row>
    <row r="1591" spans="1:12" ht="24" customHeight="1">
      <c r="A1591" s="240" t="s">
        <v>31</v>
      </c>
      <c r="B1591" s="241"/>
      <c r="C1591" s="241"/>
      <c r="D1591" s="241"/>
      <c r="E1591" s="3"/>
      <c r="F1591" s="3"/>
      <c r="G1591" s="3"/>
      <c r="H1591" s="4">
        <v>2018</v>
      </c>
      <c r="I1591" s="4">
        <v>2019</v>
      </c>
      <c r="J1591" s="4">
        <v>2020</v>
      </c>
      <c r="K1591" s="4">
        <v>2021</v>
      </c>
      <c r="L1591" s="5" t="s">
        <v>16</v>
      </c>
    </row>
    <row r="1592" spans="1:12" ht="12.75" customHeight="1">
      <c r="A1592" s="242" t="s">
        <v>17</v>
      </c>
      <c r="B1592" s="243"/>
      <c r="C1592" s="244"/>
      <c r="D1592" s="6"/>
      <c r="E1592" s="7"/>
      <c r="F1592" s="7"/>
      <c r="G1592" s="7"/>
      <c r="H1592" s="8">
        <f>H1597+H1601+H1605+H1609+H1613+H1617</f>
        <v>15000</v>
      </c>
      <c r="I1592" s="8">
        <f>I1597+I1601+I1605+I1609+I1613+I1617</f>
        <v>5000</v>
      </c>
      <c r="J1592" s="8">
        <f>J1597+J1601+J1605+J1609+J1613+J1617</f>
        <v>5000</v>
      </c>
      <c r="K1592" s="8">
        <f>K1597+K1601+K1605+K1609+K1613+K1617</f>
        <v>5000</v>
      </c>
      <c r="L1592" s="9">
        <f>SUM(H1592:K1592)</f>
        <v>30000</v>
      </c>
    </row>
    <row r="1593" spans="1:12" ht="13.5" thickBot="1">
      <c r="A1593" s="139"/>
      <c r="B1593" s="136"/>
      <c r="C1593" s="275"/>
      <c r="D1593" s="275"/>
      <c r="E1593" s="275"/>
      <c r="F1593" s="140"/>
      <c r="G1593" s="137"/>
      <c r="H1593" s="141"/>
      <c r="I1593" s="141"/>
      <c r="J1593" s="141"/>
      <c r="K1593" s="141"/>
      <c r="L1593" s="142"/>
    </row>
    <row r="1594" spans="1:12" ht="12.75">
      <c r="A1594" s="213" t="s">
        <v>18</v>
      </c>
      <c r="B1594" s="215" t="s">
        <v>27</v>
      </c>
      <c r="C1594" s="215"/>
      <c r="D1594" s="215"/>
      <c r="E1594" s="215"/>
      <c r="F1594" s="215" t="s">
        <v>19</v>
      </c>
      <c r="G1594" s="218" t="s">
        <v>20</v>
      </c>
      <c r="H1594" s="209">
        <v>2018</v>
      </c>
      <c r="I1594" s="209">
        <v>2019</v>
      </c>
      <c r="J1594" s="209">
        <v>2020</v>
      </c>
      <c r="K1594" s="209">
        <v>2021</v>
      </c>
      <c r="L1594" s="211" t="s">
        <v>21</v>
      </c>
    </row>
    <row r="1595" spans="1:12" ht="12.75">
      <c r="A1595" s="214"/>
      <c r="B1595" s="216"/>
      <c r="C1595" s="216"/>
      <c r="D1595" s="216"/>
      <c r="E1595" s="216"/>
      <c r="F1595" s="217"/>
      <c r="G1595" s="219"/>
      <c r="H1595" s="220"/>
      <c r="I1595" s="210"/>
      <c r="J1595" s="210"/>
      <c r="K1595" s="210"/>
      <c r="L1595" s="212"/>
    </row>
    <row r="1596" spans="1:12" ht="25.5">
      <c r="A1596" s="93" t="s">
        <v>172</v>
      </c>
      <c r="B1596" s="34" t="s">
        <v>22</v>
      </c>
      <c r="C1596" s="208" t="s">
        <v>422</v>
      </c>
      <c r="D1596" s="208"/>
      <c r="E1596" s="208"/>
      <c r="F1596" s="90"/>
      <c r="G1596" s="90" t="s">
        <v>23</v>
      </c>
      <c r="H1596" s="60">
        <v>1</v>
      </c>
      <c r="I1596" s="60">
        <v>1</v>
      </c>
      <c r="J1596" s="60">
        <v>1</v>
      </c>
      <c r="K1596" s="60">
        <v>1</v>
      </c>
      <c r="L1596" s="56">
        <f>SUM(H1596:K1596)</f>
        <v>4</v>
      </c>
    </row>
    <row r="1597" spans="1:12" ht="12.75">
      <c r="A1597" s="94"/>
      <c r="B1597" s="33" t="s">
        <v>25</v>
      </c>
      <c r="C1597" s="236" t="s">
        <v>39</v>
      </c>
      <c r="D1597" s="236"/>
      <c r="E1597" s="236"/>
      <c r="F1597" s="90"/>
      <c r="G1597" s="90" t="s">
        <v>24</v>
      </c>
      <c r="H1597" s="91">
        <v>15000</v>
      </c>
      <c r="I1597" s="91">
        <v>5000</v>
      </c>
      <c r="J1597" s="91">
        <v>5000</v>
      </c>
      <c r="K1597" s="91">
        <v>5000</v>
      </c>
      <c r="L1597" s="95">
        <f>SUM(H1597:K1597)</f>
        <v>30000</v>
      </c>
    </row>
    <row r="1598" spans="1:12" ht="12.75">
      <c r="A1598" s="94"/>
      <c r="B1598" s="34" t="s">
        <v>28</v>
      </c>
      <c r="C1598" s="236" t="s">
        <v>170</v>
      </c>
      <c r="D1598" s="236"/>
      <c r="E1598" s="236"/>
      <c r="F1598" s="90"/>
      <c r="G1598" s="90"/>
      <c r="H1598" s="91"/>
      <c r="I1598" s="91"/>
      <c r="J1598" s="91"/>
      <c r="K1598" s="91"/>
      <c r="L1598" s="95"/>
    </row>
    <row r="1599" spans="1:12" ht="12.75">
      <c r="A1599" s="94"/>
      <c r="B1599" s="33" t="s">
        <v>29</v>
      </c>
      <c r="C1599" s="237" t="s">
        <v>171</v>
      </c>
      <c r="D1599" s="237"/>
      <c r="E1599" s="237"/>
      <c r="F1599" s="90"/>
      <c r="G1599" s="8"/>
      <c r="H1599" s="92"/>
      <c r="I1599" s="92"/>
      <c r="J1599" s="92"/>
      <c r="K1599" s="92"/>
      <c r="L1599" s="96"/>
    </row>
    <row r="1600" spans="1:12" ht="13.5" customHeight="1">
      <c r="A1600" s="93"/>
      <c r="B1600" s="34" t="s">
        <v>22</v>
      </c>
      <c r="C1600" s="238"/>
      <c r="D1600" s="238"/>
      <c r="E1600" s="238"/>
      <c r="F1600" s="90"/>
      <c r="G1600" s="90" t="s">
        <v>23</v>
      </c>
      <c r="H1600" s="60"/>
      <c r="I1600" s="60"/>
      <c r="J1600" s="60"/>
      <c r="K1600" s="60"/>
      <c r="L1600" s="56"/>
    </row>
    <row r="1601" spans="1:12" ht="12.75" customHeight="1">
      <c r="A1601" s="94"/>
      <c r="B1601" s="33" t="s">
        <v>25</v>
      </c>
      <c r="C1601" s="236"/>
      <c r="D1601" s="236"/>
      <c r="E1601" s="236"/>
      <c r="F1601" s="90"/>
      <c r="G1601" s="90" t="s">
        <v>24</v>
      </c>
      <c r="H1601" s="91"/>
      <c r="I1601" s="91"/>
      <c r="J1601" s="91"/>
      <c r="K1601" s="91"/>
      <c r="L1601" s="95"/>
    </row>
    <row r="1602" spans="1:12" ht="12.75" customHeight="1">
      <c r="A1602" s="94"/>
      <c r="B1602" s="34" t="s">
        <v>28</v>
      </c>
      <c r="C1602" s="236"/>
      <c r="D1602" s="236"/>
      <c r="E1602" s="236"/>
      <c r="F1602" s="90"/>
      <c r="G1602" s="90"/>
      <c r="H1602" s="91"/>
      <c r="I1602" s="91"/>
      <c r="J1602" s="91"/>
      <c r="K1602" s="91"/>
      <c r="L1602" s="95"/>
    </row>
    <row r="1603" spans="1:12" ht="14.25" customHeight="1">
      <c r="A1603" s="94"/>
      <c r="B1603" s="33" t="s">
        <v>29</v>
      </c>
      <c r="C1603" s="237"/>
      <c r="D1603" s="237"/>
      <c r="E1603" s="237"/>
      <c r="F1603" s="90"/>
      <c r="G1603" s="8"/>
      <c r="H1603" s="92"/>
      <c r="I1603" s="92"/>
      <c r="J1603" s="92"/>
      <c r="K1603" s="92"/>
      <c r="L1603" s="96"/>
    </row>
    <row r="1604" spans="1:12" ht="25.5">
      <c r="A1604" s="93"/>
      <c r="B1604" s="34" t="s">
        <v>22</v>
      </c>
      <c r="C1604" s="238"/>
      <c r="D1604" s="238"/>
      <c r="E1604" s="238"/>
      <c r="F1604" s="90"/>
      <c r="G1604" s="90" t="s">
        <v>23</v>
      </c>
      <c r="H1604" s="60"/>
      <c r="I1604" s="60"/>
      <c r="J1604" s="60"/>
      <c r="K1604" s="60"/>
      <c r="L1604" s="56"/>
    </row>
    <row r="1605" spans="1:12" ht="12.75">
      <c r="A1605" s="94"/>
      <c r="B1605" s="33" t="s">
        <v>25</v>
      </c>
      <c r="C1605" s="236"/>
      <c r="D1605" s="236"/>
      <c r="E1605" s="236"/>
      <c r="F1605" s="90"/>
      <c r="G1605" s="90" t="s">
        <v>24</v>
      </c>
      <c r="H1605" s="91"/>
      <c r="I1605" s="91"/>
      <c r="J1605" s="91"/>
      <c r="K1605" s="91"/>
      <c r="L1605" s="95"/>
    </row>
    <row r="1606" spans="1:12" ht="12.75">
      <c r="A1606" s="94"/>
      <c r="B1606" s="34" t="s">
        <v>28</v>
      </c>
      <c r="C1606" s="236"/>
      <c r="D1606" s="236"/>
      <c r="E1606" s="236"/>
      <c r="F1606" s="90"/>
      <c r="G1606" s="90"/>
      <c r="H1606" s="91"/>
      <c r="I1606" s="91"/>
      <c r="J1606" s="91"/>
      <c r="K1606" s="91"/>
      <c r="L1606" s="95"/>
    </row>
    <row r="1607" spans="1:12" ht="12.75">
      <c r="A1607" s="94"/>
      <c r="B1607" s="33" t="s">
        <v>29</v>
      </c>
      <c r="C1607" s="237"/>
      <c r="D1607" s="237"/>
      <c r="E1607" s="237"/>
      <c r="F1607" s="90"/>
      <c r="G1607" s="8"/>
      <c r="H1607" s="92"/>
      <c r="I1607" s="92"/>
      <c r="J1607" s="92"/>
      <c r="K1607" s="92"/>
      <c r="L1607" s="96"/>
    </row>
    <row r="1608" spans="1:12" ht="25.5">
      <c r="A1608" s="93"/>
      <c r="B1608" s="34" t="s">
        <v>22</v>
      </c>
      <c r="C1608" s="238"/>
      <c r="D1608" s="238"/>
      <c r="E1608" s="238"/>
      <c r="F1608" s="90"/>
      <c r="G1608" s="90" t="s">
        <v>23</v>
      </c>
      <c r="H1608" s="60"/>
      <c r="I1608" s="60"/>
      <c r="J1608" s="60"/>
      <c r="K1608" s="60"/>
      <c r="L1608" s="56"/>
    </row>
    <row r="1609" spans="1:12" ht="14.25" customHeight="1">
      <c r="A1609" s="94"/>
      <c r="B1609" s="33" t="s">
        <v>25</v>
      </c>
      <c r="C1609" s="236"/>
      <c r="D1609" s="236"/>
      <c r="E1609" s="236"/>
      <c r="F1609" s="90"/>
      <c r="G1609" s="90" t="s">
        <v>24</v>
      </c>
      <c r="H1609" s="91"/>
      <c r="I1609" s="91"/>
      <c r="J1609" s="91"/>
      <c r="K1609" s="91"/>
      <c r="L1609" s="95"/>
    </row>
    <row r="1610" spans="1:12" ht="15" customHeight="1">
      <c r="A1610" s="94"/>
      <c r="B1610" s="34" t="s">
        <v>28</v>
      </c>
      <c r="C1610" s="236"/>
      <c r="D1610" s="236"/>
      <c r="E1610" s="236"/>
      <c r="F1610" s="90"/>
      <c r="G1610" s="90"/>
      <c r="H1610" s="91"/>
      <c r="I1610" s="91"/>
      <c r="J1610" s="91"/>
      <c r="K1610" s="91"/>
      <c r="L1610" s="95"/>
    </row>
    <row r="1611" spans="1:12" ht="12.75">
      <c r="A1611" s="94"/>
      <c r="B1611" s="33" t="s">
        <v>29</v>
      </c>
      <c r="C1611" s="237"/>
      <c r="D1611" s="237"/>
      <c r="E1611" s="237"/>
      <c r="F1611" s="90"/>
      <c r="G1611" s="8"/>
      <c r="H1611" s="92"/>
      <c r="I1611" s="92"/>
      <c r="J1611" s="92"/>
      <c r="K1611" s="92"/>
      <c r="L1611" s="96"/>
    </row>
    <row r="1612" spans="1:12" ht="25.5">
      <c r="A1612" s="93"/>
      <c r="B1612" s="34" t="s">
        <v>22</v>
      </c>
      <c r="C1612" s="238"/>
      <c r="D1612" s="238"/>
      <c r="E1612" s="238"/>
      <c r="F1612" s="90"/>
      <c r="G1612" s="90" t="s">
        <v>23</v>
      </c>
      <c r="H1612" s="60"/>
      <c r="I1612" s="60"/>
      <c r="J1612" s="60"/>
      <c r="K1612" s="60"/>
      <c r="L1612" s="56"/>
    </row>
    <row r="1613" spans="1:12" ht="13.5" customHeight="1">
      <c r="A1613" s="94"/>
      <c r="B1613" s="33" t="s">
        <v>25</v>
      </c>
      <c r="C1613" s="236"/>
      <c r="D1613" s="236"/>
      <c r="E1613" s="236"/>
      <c r="F1613" s="90"/>
      <c r="G1613" s="90" t="s">
        <v>24</v>
      </c>
      <c r="H1613" s="91"/>
      <c r="I1613" s="91"/>
      <c r="J1613" s="91"/>
      <c r="K1613" s="91"/>
      <c r="L1613" s="95"/>
    </row>
    <row r="1614" spans="1:12" ht="13.5" customHeight="1">
      <c r="A1614" s="94"/>
      <c r="B1614" s="34" t="s">
        <v>28</v>
      </c>
      <c r="C1614" s="236"/>
      <c r="D1614" s="236"/>
      <c r="E1614" s="236"/>
      <c r="F1614" s="90"/>
      <c r="G1614" s="90"/>
      <c r="H1614" s="91"/>
      <c r="I1614" s="91"/>
      <c r="J1614" s="91"/>
      <c r="K1614" s="91"/>
      <c r="L1614" s="95"/>
    </row>
    <row r="1615" spans="1:12" ht="12.75" customHeight="1">
      <c r="A1615" s="94"/>
      <c r="B1615" s="33" t="s">
        <v>29</v>
      </c>
      <c r="C1615" s="237"/>
      <c r="D1615" s="237"/>
      <c r="E1615" s="237"/>
      <c r="F1615" s="90"/>
      <c r="G1615" s="8"/>
      <c r="H1615" s="92"/>
      <c r="I1615" s="92"/>
      <c r="J1615" s="92"/>
      <c r="K1615" s="92"/>
      <c r="L1615" s="96"/>
    </row>
    <row r="1616" spans="1:12" ht="14.25" customHeight="1">
      <c r="A1616" s="93"/>
      <c r="B1616" s="34" t="s">
        <v>22</v>
      </c>
      <c r="C1616" s="238"/>
      <c r="D1616" s="238"/>
      <c r="E1616" s="238"/>
      <c r="F1616" s="90"/>
      <c r="G1616" s="90" t="s">
        <v>23</v>
      </c>
      <c r="H1616" s="60"/>
      <c r="I1616" s="60"/>
      <c r="J1616" s="60"/>
      <c r="K1616" s="60"/>
      <c r="L1616" s="56"/>
    </row>
    <row r="1617" spans="1:12" ht="14.25" customHeight="1">
      <c r="A1617" s="94"/>
      <c r="B1617" s="33" t="s">
        <v>25</v>
      </c>
      <c r="C1617" s="236"/>
      <c r="D1617" s="236"/>
      <c r="E1617" s="236"/>
      <c r="F1617" s="90"/>
      <c r="G1617" s="90" t="s">
        <v>24</v>
      </c>
      <c r="H1617" s="91"/>
      <c r="I1617" s="91"/>
      <c r="J1617" s="91"/>
      <c r="K1617" s="91"/>
      <c r="L1617" s="95"/>
    </row>
    <row r="1618" spans="1:12" ht="12.75">
      <c r="A1618" s="94"/>
      <c r="B1618" s="34" t="s">
        <v>28</v>
      </c>
      <c r="C1618" s="236"/>
      <c r="D1618" s="236"/>
      <c r="E1618" s="236"/>
      <c r="F1618" s="90"/>
      <c r="G1618" s="90"/>
      <c r="H1618" s="91"/>
      <c r="I1618" s="91"/>
      <c r="J1618" s="91"/>
      <c r="K1618" s="91"/>
      <c r="L1618" s="95"/>
    </row>
    <row r="1619" spans="1:12" ht="15" customHeight="1" thickBot="1">
      <c r="A1619" s="97"/>
      <c r="B1619" s="16" t="s">
        <v>29</v>
      </c>
      <c r="C1619" s="239"/>
      <c r="D1619" s="239"/>
      <c r="E1619" s="239"/>
      <c r="F1619" s="98"/>
      <c r="G1619" s="99"/>
      <c r="H1619" s="100"/>
      <c r="I1619" s="100"/>
      <c r="J1619" s="100"/>
      <c r="K1619" s="100"/>
      <c r="L1619" s="101"/>
    </row>
    <row r="1620" spans="1:12" ht="14.25" customHeight="1" thickBot="1">
      <c r="A1620" s="203" t="s">
        <v>26</v>
      </c>
      <c r="B1620" s="204"/>
      <c r="C1620" s="204"/>
      <c r="D1620" s="204"/>
      <c r="E1620" s="204"/>
      <c r="F1620" s="205"/>
      <c r="G1620" s="205"/>
      <c r="H1620" s="205"/>
      <c r="I1620" s="205"/>
      <c r="J1620" s="205"/>
      <c r="K1620" s="205"/>
      <c r="L1620" s="206"/>
    </row>
    <row r="1621" spans="1:12" ht="12.75">
      <c r="A1621" s="29"/>
      <c r="B1621" s="29"/>
      <c r="C1621" s="29"/>
      <c r="D1621" s="29"/>
      <c r="E1621" s="29"/>
      <c r="F1621" s="30"/>
      <c r="G1621" s="30"/>
      <c r="H1621" s="30"/>
      <c r="I1621" s="30"/>
      <c r="J1621" s="30"/>
      <c r="K1621" s="30"/>
      <c r="L1621" s="30"/>
    </row>
    <row r="1622" spans="1:12" ht="12.75">
      <c r="A1622" s="29"/>
      <c r="B1622" s="29"/>
      <c r="C1622" s="29"/>
      <c r="D1622" s="29"/>
      <c r="E1622" s="29"/>
      <c r="F1622" s="30"/>
      <c r="G1622" s="30"/>
      <c r="H1622" s="30"/>
      <c r="I1622" s="30"/>
      <c r="J1622" s="30"/>
      <c r="K1622" s="30"/>
      <c r="L1622" s="30"/>
    </row>
    <row r="1623" spans="1:12" ht="12.75">
      <c r="A1623" s="29"/>
      <c r="B1623" s="29"/>
      <c r="C1623" s="29"/>
      <c r="D1623" s="29"/>
      <c r="E1623" s="29"/>
      <c r="F1623" s="30"/>
      <c r="G1623" s="89">
        <v>37</v>
      </c>
      <c r="H1623" s="30"/>
      <c r="I1623" s="30"/>
      <c r="J1623" s="30"/>
      <c r="K1623" s="30"/>
      <c r="L1623" s="30"/>
    </row>
    <row r="1624" spans="1:12" ht="15" customHeight="1">
      <c r="A1624" s="29"/>
      <c r="B1624" s="29"/>
      <c r="C1624" s="29"/>
      <c r="D1624" s="29"/>
      <c r="E1624" s="29"/>
      <c r="F1624" s="30"/>
      <c r="H1624" s="30"/>
      <c r="I1624" s="30"/>
      <c r="J1624" s="30"/>
      <c r="K1624" s="30"/>
      <c r="L1624" s="30"/>
    </row>
    <row r="1625" spans="1:12" ht="12.75">
      <c r="A1625" s="29"/>
      <c r="B1625" s="29"/>
      <c r="C1625" s="29"/>
      <c r="D1625" s="29"/>
      <c r="E1625" s="29"/>
      <c r="F1625" s="30"/>
      <c r="H1625" s="30"/>
      <c r="I1625" s="30"/>
      <c r="J1625" s="30"/>
      <c r="K1625" s="30"/>
      <c r="L1625" s="30"/>
    </row>
    <row r="1626" spans="1:12" ht="12.75">
      <c r="A1626" s="269" t="s">
        <v>34</v>
      </c>
      <c r="B1626" s="270"/>
      <c r="C1626" s="270"/>
      <c r="D1626" s="270"/>
      <c r="E1626" s="270"/>
      <c r="F1626" s="270"/>
      <c r="G1626" s="270"/>
      <c r="H1626" s="270"/>
      <c r="I1626" s="270"/>
      <c r="J1626" s="270"/>
      <c r="K1626" s="270"/>
      <c r="L1626" s="270"/>
    </row>
    <row r="1627" spans="1:12" ht="12.75">
      <c r="A1627" s="246" t="s">
        <v>30</v>
      </c>
      <c r="B1627" s="246"/>
      <c r="C1627" s="246"/>
      <c r="D1627" s="246"/>
      <c r="E1627" s="246"/>
      <c r="F1627" s="246"/>
      <c r="G1627" s="246"/>
      <c r="H1627" s="246"/>
      <c r="I1627" s="246"/>
      <c r="J1627" s="246"/>
      <c r="K1627" s="246"/>
      <c r="L1627" s="246"/>
    </row>
    <row r="1628" spans="1:12" ht="15" customHeight="1" thickBot="1">
      <c r="A1628" s="271" t="s">
        <v>504</v>
      </c>
      <c r="B1628" s="271"/>
      <c r="C1628" s="271"/>
      <c r="D1628" s="271"/>
      <c r="E1628" s="271"/>
      <c r="F1628" s="271"/>
      <c r="G1628" s="271"/>
      <c r="H1628" s="271"/>
      <c r="I1628" s="271"/>
      <c r="J1628" s="271"/>
      <c r="K1628" s="271"/>
      <c r="L1628" s="271"/>
    </row>
    <row r="1629" spans="1:12" ht="13.5" thickBot="1">
      <c r="A1629" s="246" t="s">
        <v>11</v>
      </c>
      <c r="B1629" s="246"/>
      <c r="C1629" s="280" t="s">
        <v>225</v>
      </c>
      <c r="D1629" s="281"/>
      <c r="E1629" s="281"/>
      <c r="F1629" s="281"/>
      <c r="G1629" s="281"/>
      <c r="H1629" s="281"/>
      <c r="I1629" s="281"/>
      <c r="J1629" s="281"/>
      <c r="K1629" s="281"/>
      <c r="L1629" s="282"/>
    </row>
    <row r="1630" spans="1:12" ht="13.5" thickBot="1">
      <c r="A1630" s="246" t="s">
        <v>12</v>
      </c>
      <c r="B1630" s="246"/>
      <c r="C1630" s="247" t="s">
        <v>177</v>
      </c>
      <c r="D1630" s="248"/>
      <c r="E1630" s="248"/>
      <c r="F1630" s="248"/>
      <c r="G1630" s="248"/>
      <c r="H1630" s="248"/>
      <c r="I1630" s="248"/>
      <c r="J1630" s="248"/>
      <c r="K1630" s="248"/>
      <c r="L1630" s="249"/>
    </row>
    <row r="1631" spans="1:12" ht="12.75">
      <c r="A1631" s="253" t="s">
        <v>13</v>
      </c>
      <c r="B1631" s="254"/>
      <c r="C1631" s="254"/>
      <c r="D1631" s="255"/>
      <c r="E1631" s="256" t="s">
        <v>14</v>
      </c>
      <c r="F1631" s="257"/>
      <c r="G1631" s="257"/>
      <c r="H1631" s="258"/>
      <c r="I1631" s="259" t="s">
        <v>15</v>
      </c>
      <c r="J1631" s="260"/>
      <c r="K1631" s="260"/>
      <c r="L1631" s="261"/>
    </row>
    <row r="1632" spans="1:12" ht="12.75">
      <c r="A1632" s="262" t="s">
        <v>483</v>
      </c>
      <c r="B1632" s="263"/>
      <c r="C1632" s="263"/>
      <c r="D1632" s="264"/>
      <c r="E1632" s="265"/>
      <c r="F1632" s="266"/>
      <c r="G1632" s="266"/>
      <c r="H1632" s="267"/>
      <c r="I1632" s="265"/>
      <c r="J1632" s="266"/>
      <c r="K1632" s="266"/>
      <c r="L1632" s="268"/>
    </row>
    <row r="1633" spans="1:12" ht="12.75">
      <c r="A1633" s="240" t="s">
        <v>31</v>
      </c>
      <c r="B1633" s="241"/>
      <c r="C1633" s="241"/>
      <c r="D1633" s="241"/>
      <c r="E1633" s="3"/>
      <c r="F1633" s="3"/>
      <c r="G1633" s="3"/>
      <c r="H1633" s="4">
        <v>2018</v>
      </c>
      <c r="I1633" s="4">
        <v>2019</v>
      </c>
      <c r="J1633" s="4">
        <v>2020</v>
      </c>
      <c r="K1633" s="4">
        <v>2021</v>
      </c>
      <c r="L1633" s="5" t="s">
        <v>16</v>
      </c>
    </row>
    <row r="1634" spans="1:12" ht="12.75">
      <c r="A1634" s="242" t="s">
        <v>17</v>
      </c>
      <c r="B1634" s="243"/>
      <c r="C1634" s="244"/>
      <c r="D1634" s="6"/>
      <c r="E1634" s="7"/>
      <c r="F1634" s="7"/>
      <c r="G1634" s="7"/>
      <c r="H1634" s="8">
        <f>H1639+H1643+H1647+H1651+H1655+H1659+H1663</f>
        <v>537000</v>
      </c>
      <c r="I1634" s="8">
        <f>I1639+I1643+I1647+I1651+I1655+I1659+I1663</f>
        <v>600000</v>
      </c>
      <c r="J1634" s="8">
        <f>J1639+J1643+J1647+J1651+J1655+J1659+J1663</f>
        <v>670000</v>
      </c>
      <c r="K1634" s="8">
        <f>K1639+K1643+K1647+K1651+K1655+K1659+K1663</f>
        <v>736000</v>
      </c>
      <c r="L1634" s="9">
        <f>SUM(H1634:K1634)</f>
        <v>2543000</v>
      </c>
    </row>
    <row r="1635" spans="1:12" ht="13.5" thickBot="1">
      <c r="A1635" s="139"/>
      <c r="B1635" s="136"/>
      <c r="C1635" s="275"/>
      <c r="D1635" s="275"/>
      <c r="E1635" s="275"/>
      <c r="F1635" s="140"/>
      <c r="G1635" s="137"/>
      <c r="H1635" s="141"/>
      <c r="I1635" s="141"/>
      <c r="J1635" s="141"/>
      <c r="K1635" s="141"/>
      <c r="L1635" s="142"/>
    </row>
    <row r="1636" spans="1:12" ht="12.75">
      <c r="A1636" s="213" t="s">
        <v>18</v>
      </c>
      <c r="B1636" s="215" t="s">
        <v>27</v>
      </c>
      <c r="C1636" s="215"/>
      <c r="D1636" s="215"/>
      <c r="E1636" s="215"/>
      <c r="F1636" s="215" t="s">
        <v>19</v>
      </c>
      <c r="G1636" s="218" t="s">
        <v>20</v>
      </c>
      <c r="H1636" s="209">
        <v>2018</v>
      </c>
      <c r="I1636" s="209">
        <v>2019</v>
      </c>
      <c r="J1636" s="209">
        <v>2020</v>
      </c>
      <c r="K1636" s="209">
        <v>2021</v>
      </c>
      <c r="L1636" s="211" t="s">
        <v>21</v>
      </c>
    </row>
    <row r="1637" spans="1:12" ht="12.75">
      <c r="A1637" s="214"/>
      <c r="B1637" s="216"/>
      <c r="C1637" s="216"/>
      <c r="D1637" s="216"/>
      <c r="E1637" s="216"/>
      <c r="F1637" s="217"/>
      <c r="G1637" s="219"/>
      <c r="H1637" s="220"/>
      <c r="I1637" s="210"/>
      <c r="J1637" s="210"/>
      <c r="K1637" s="210"/>
      <c r="L1637" s="212"/>
    </row>
    <row r="1638" spans="1:12" ht="25.5">
      <c r="A1638" s="93" t="s">
        <v>172</v>
      </c>
      <c r="B1638" s="34" t="s">
        <v>22</v>
      </c>
      <c r="C1638" s="238" t="s">
        <v>423</v>
      </c>
      <c r="D1638" s="238"/>
      <c r="E1638" s="238"/>
      <c r="F1638" s="90"/>
      <c r="G1638" s="90" t="s">
        <v>23</v>
      </c>
      <c r="H1638" s="60">
        <v>1</v>
      </c>
      <c r="I1638" s="60">
        <v>1</v>
      </c>
      <c r="J1638" s="60">
        <v>1</v>
      </c>
      <c r="K1638" s="60">
        <v>1</v>
      </c>
      <c r="L1638" s="56">
        <f>SUM(H1638:K1638)</f>
        <v>4</v>
      </c>
    </row>
    <row r="1639" spans="1:12" ht="12.75">
      <c r="A1639" s="94"/>
      <c r="B1639" s="33" t="s">
        <v>25</v>
      </c>
      <c r="C1639" s="236" t="s">
        <v>39</v>
      </c>
      <c r="D1639" s="236"/>
      <c r="E1639" s="236"/>
      <c r="F1639" s="90"/>
      <c r="G1639" s="90" t="s">
        <v>24</v>
      </c>
      <c r="H1639" s="91">
        <v>450000</v>
      </c>
      <c r="I1639" s="91">
        <v>504000</v>
      </c>
      <c r="J1639" s="91">
        <v>565000</v>
      </c>
      <c r="K1639" s="91">
        <v>632000</v>
      </c>
      <c r="L1639" s="95">
        <f>SUM(H1639:K1639)</f>
        <v>2151000</v>
      </c>
    </row>
    <row r="1640" spans="1:12" ht="12.75">
      <c r="A1640" s="94"/>
      <c r="B1640" s="34" t="s">
        <v>28</v>
      </c>
      <c r="C1640" s="236" t="s">
        <v>156</v>
      </c>
      <c r="D1640" s="236"/>
      <c r="E1640" s="236"/>
      <c r="F1640" s="90"/>
      <c r="G1640" s="90"/>
      <c r="H1640" s="91"/>
      <c r="I1640" s="91"/>
      <c r="J1640" s="91"/>
      <c r="K1640" s="91"/>
      <c r="L1640" s="95"/>
    </row>
    <row r="1641" spans="1:12" ht="12.75">
      <c r="A1641" s="94"/>
      <c r="B1641" s="33" t="s">
        <v>29</v>
      </c>
      <c r="C1641" s="237" t="s">
        <v>47</v>
      </c>
      <c r="D1641" s="237"/>
      <c r="E1641" s="237"/>
      <c r="F1641" s="90"/>
      <c r="G1641" s="8"/>
      <c r="H1641" s="92"/>
      <c r="I1641" s="92"/>
      <c r="J1641" s="92"/>
      <c r="K1641" s="92"/>
      <c r="L1641" s="96"/>
    </row>
    <row r="1642" spans="1:12" ht="25.5">
      <c r="A1642" s="93" t="s">
        <v>173</v>
      </c>
      <c r="B1642" s="34" t="s">
        <v>22</v>
      </c>
      <c r="C1642" s="238" t="s">
        <v>424</v>
      </c>
      <c r="D1642" s="238"/>
      <c r="E1642" s="238"/>
      <c r="F1642" s="90"/>
      <c r="G1642" s="90" t="s">
        <v>23</v>
      </c>
      <c r="H1642" s="60">
        <v>1</v>
      </c>
      <c r="I1642" s="60">
        <v>1</v>
      </c>
      <c r="J1642" s="60">
        <v>1</v>
      </c>
      <c r="K1642" s="60">
        <v>1</v>
      </c>
      <c r="L1642" s="56">
        <f>SUM(H1642:K1642)</f>
        <v>4</v>
      </c>
    </row>
    <row r="1643" spans="1:12" ht="12.75">
      <c r="A1643" s="94"/>
      <c r="B1643" s="33" t="s">
        <v>25</v>
      </c>
      <c r="C1643" s="236" t="s">
        <v>41</v>
      </c>
      <c r="D1643" s="236"/>
      <c r="E1643" s="236"/>
      <c r="F1643" s="90"/>
      <c r="G1643" s="90" t="s">
        <v>24</v>
      </c>
      <c r="H1643" s="91">
        <v>10000</v>
      </c>
      <c r="I1643" s="91">
        <v>10000</v>
      </c>
      <c r="J1643" s="91">
        <v>10000</v>
      </c>
      <c r="K1643" s="91">
        <v>0</v>
      </c>
      <c r="L1643" s="95">
        <f>SUM(H1643:K1643)</f>
        <v>30000</v>
      </c>
    </row>
    <row r="1644" spans="1:12" ht="12.75">
      <c r="A1644" s="94"/>
      <c r="B1644" s="34" t="s">
        <v>28</v>
      </c>
      <c r="C1644" s="236" t="s">
        <v>156</v>
      </c>
      <c r="D1644" s="236"/>
      <c r="E1644" s="236"/>
      <c r="F1644" s="90"/>
      <c r="G1644" s="90"/>
      <c r="H1644" s="91"/>
      <c r="I1644" s="91"/>
      <c r="J1644" s="91"/>
      <c r="K1644" s="91"/>
      <c r="L1644" s="95"/>
    </row>
    <row r="1645" spans="1:12" ht="12.75">
      <c r="A1645" s="94"/>
      <c r="B1645" s="33" t="s">
        <v>29</v>
      </c>
      <c r="C1645" s="237" t="s">
        <v>47</v>
      </c>
      <c r="D1645" s="237"/>
      <c r="E1645" s="237"/>
      <c r="F1645" s="90"/>
      <c r="G1645" s="8"/>
      <c r="H1645" s="92"/>
      <c r="I1645" s="92"/>
      <c r="J1645" s="92"/>
      <c r="K1645" s="92"/>
      <c r="L1645" s="96"/>
    </row>
    <row r="1646" spans="1:12" ht="25.5">
      <c r="A1646" s="93" t="s">
        <v>172</v>
      </c>
      <c r="B1646" s="34" t="s">
        <v>22</v>
      </c>
      <c r="C1646" s="238" t="s">
        <v>425</v>
      </c>
      <c r="D1646" s="238"/>
      <c r="E1646" s="238"/>
      <c r="F1646" s="90"/>
      <c r="G1646" s="90" t="s">
        <v>23</v>
      </c>
      <c r="H1646" s="60">
        <v>1</v>
      </c>
      <c r="I1646" s="60">
        <v>1</v>
      </c>
      <c r="J1646" s="60">
        <v>1</v>
      </c>
      <c r="K1646" s="60">
        <v>1</v>
      </c>
      <c r="L1646" s="56">
        <f>SUM(H1646:K1646)</f>
        <v>4</v>
      </c>
    </row>
    <row r="1647" spans="1:12" ht="12.75">
      <c r="A1647" s="94"/>
      <c r="B1647" s="33" t="s">
        <v>25</v>
      </c>
      <c r="C1647" s="236" t="s">
        <v>39</v>
      </c>
      <c r="D1647" s="236"/>
      <c r="E1647" s="236"/>
      <c r="F1647" s="90"/>
      <c r="G1647" s="90" t="s">
        <v>24</v>
      </c>
      <c r="H1647" s="91">
        <v>5000</v>
      </c>
      <c r="I1647" s="91">
        <v>5000</v>
      </c>
      <c r="J1647" s="91">
        <v>5000</v>
      </c>
      <c r="K1647" s="91">
        <v>5000</v>
      </c>
      <c r="L1647" s="95">
        <f>SUM(H1647:K1647)</f>
        <v>20000</v>
      </c>
    </row>
    <row r="1648" spans="1:12" ht="12.75">
      <c r="A1648" s="94"/>
      <c r="B1648" s="34" t="s">
        <v>28</v>
      </c>
      <c r="C1648" s="236" t="s">
        <v>156</v>
      </c>
      <c r="D1648" s="236"/>
      <c r="E1648" s="236"/>
      <c r="F1648" s="90"/>
      <c r="G1648" s="90"/>
      <c r="H1648" s="91"/>
      <c r="I1648" s="91"/>
      <c r="J1648" s="91"/>
      <c r="K1648" s="91"/>
      <c r="L1648" s="95"/>
    </row>
    <row r="1649" spans="1:12" ht="12.75">
      <c r="A1649" s="94"/>
      <c r="B1649" s="33" t="s">
        <v>29</v>
      </c>
      <c r="C1649" s="237" t="s">
        <v>154</v>
      </c>
      <c r="D1649" s="237"/>
      <c r="E1649" s="237"/>
      <c r="F1649" s="90"/>
      <c r="G1649" s="8"/>
      <c r="H1649" s="92"/>
      <c r="I1649" s="92"/>
      <c r="J1649" s="92"/>
      <c r="K1649" s="92"/>
      <c r="L1649" s="96"/>
    </row>
    <row r="1650" spans="1:12" ht="25.5">
      <c r="A1650" s="93" t="s">
        <v>172</v>
      </c>
      <c r="B1650" s="34" t="s">
        <v>22</v>
      </c>
      <c r="C1650" s="238" t="s">
        <v>426</v>
      </c>
      <c r="D1650" s="238"/>
      <c r="E1650" s="238"/>
      <c r="F1650" s="90"/>
      <c r="G1650" s="90" t="s">
        <v>23</v>
      </c>
      <c r="H1650" s="60">
        <v>1</v>
      </c>
      <c r="I1650" s="60">
        <v>1</v>
      </c>
      <c r="J1650" s="60">
        <v>1</v>
      </c>
      <c r="K1650" s="60">
        <v>1</v>
      </c>
      <c r="L1650" s="56">
        <f>SUM(H1650:K1650)</f>
        <v>4</v>
      </c>
    </row>
    <row r="1651" spans="1:12" ht="12.75">
      <c r="A1651" s="94"/>
      <c r="B1651" s="33" t="s">
        <v>25</v>
      </c>
      <c r="C1651" s="236" t="s">
        <v>39</v>
      </c>
      <c r="D1651" s="236"/>
      <c r="E1651" s="236"/>
      <c r="F1651" s="90"/>
      <c r="G1651" s="90" t="s">
        <v>24</v>
      </c>
      <c r="H1651" s="91">
        <v>12000</v>
      </c>
      <c r="I1651" s="91">
        <v>13000</v>
      </c>
      <c r="J1651" s="91">
        <v>14000</v>
      </c>
      <c r="K1651" s="91">
        <v>15000</v>
      </c>
      <c r="L1651" s="95">
        <f>SUM(H1651:K1651)</f>
        <v>54000</v>
      </c>
    </row>
    <row r="1652" spans="1:12" ht="12.75">
      <c r="A1652" s="94"/>
      <c r="B1652" s="34" t="s">
        <v>28</v>
      </c>
      <c r="C1652" s="236" t="s">
        <v>156</v>
      </c>
      <c r="D1652" s="236"/>
      <c r="E1652" s="236"/>
      <c r="F1652" s="90"/>
      <c r="G1652" s="90"/>
      <c r="H1652" s="91"/>
      <c r="I1652" s="91"/>
      <c r="J1652" s="91"/>
      <c r="K1652" s="91"/>
      <c r="L1652" s="95"/>
    </row>
    <row r="1653" spans="1:12" ht="12.75">
      <c r="A1653" s="94"/>
      <c r="B1653" s="33" t="s">
        <v>29</v>
      </c>
      <c r="C1653" s="237" t="s">
        <v>47</v>
      </c>
      <c r="D1653" s="237"/>
      <c r="E1653" s="237"/>
      <c r="F1653" s="90"/>
      <c r="G1653" s="8"/>
      <c r="H1653" s="92"/>
      <c r="I1653" s="92"/>
      <c r="J1653" s="92"/>
      <c r="K1653" s="92"/>
      <c r="L1653" s="96"/>
    </row>
    <row r="1654" spans="1:12" ht="25.5">
      <c r="A1654" s="93" t="s">
        <v>172</v>
      </c>
      <c r="B1654" s="34" t="s">
        <v>22</v>
      </c>
      <c r="C1654" s="238" t="s">
        <v>427</v>
      </c>
      <c r="D1654" s="238"/>
      <c r="E1654" s="238"/>
      <c r="F1654" s="90"/>
      <c r="G1654" s="90" t="s">
        <v>23</v>
      </c>
      <c r="H1654" s="60">
        <v>1</v>
      </c>
      <c r="I1654" s="60">
        <v>1</v>
      </c>
      <c r="J1654" s="60">
        <v>1</v>
      </c>
      <c r="K1654" s="60">
        <v>1</v>
      </c>
      <c r="L1654" s="56">
        <f>SUM(H1654:K1654)</f>
        <v>4</v>
      </c>
    </row>
    <row r="1655" spans="1:12" ht="12.75">
      <c r="A1655" s="94"/>
      <c r="B1655" s="33" t="s">
        <v>25</v>
      </c>
      <c r="C1655" s="236" t="s">
        <v>39</v>
      </c>
      <c r="D1655" s="236"/>
      <c r="E1655" s="236"/>
      <c r="F1655" s="90"/>
      <c r="G1655" s="90" t="s">
        <v>24</v>
      </c>
      <c r="H1655" s="91">
        <v>15000</v>
      </c>
      <c r="I1655" s="91">
        <v>16000</v>
      </c>
      <c r="J1655" s="91">
        <v>17000</v>
      </c>
      <c r="K1655" s="91">
        <v>18000</v>
      </c>
      <c r="L1655" s="95">
        <f>SUM(H1655:K1655)</f>
        <v>66000</v>
      </c>
    </row>
    <row r="1656" spans="1:12" ht="12.75">
      <c r="A1656" s="94"/>
      <c r="B1656" s="34" t="s">
        <v>28</v>
      </c>
      <c r="C1656" s="236" t="s">
        <v>156</v>
      </c>
      <c r="D1656" s="236"/>
      <c r="E1656" s="236"/>
      <c r="F1656" s="90"/>
      <c r="G1656" s="90"/>
      <c r="H1656" s="91"/>
      <c r="I1656" s="91"/>
      <c r="J1656" s="91"/>
      <c r="K1656" s="91"/>
      <c r="L1656" s="95"/>
    </row>
    <row r="1657" spans="1:12" ht="12.75">
      <c r="A1657" s="94"/>
      <c r="B1657" s="33" t="s">
        <v>29</v>
      </c>
      <c r="C1657" s="237" t="s">
        <v>47</v>
      </c>
      <c r="D1657" s="237"/>
      <c r="E1657" s="237"/>
      <c r="F1657" s="90"/>
      <c r="G1657" s="8"/>
      <c r="H1657" s="92"/>
      <c r="I1657" s="92"/>
      <c r="J1657" s="92"/>
      <c r="K1657" s="92"/>
      <c r="L1657" s="96"/>
    </row>
    <row r="1658" spans="1:12" ht="25.5">
      <c r="A1658" s="114" t="s">
        <v>172</v>
      </c>
      <c r="B1658" s="34" t="s">
        <v>22</v>
      </c>
      <c r="C1658" s="238" t="s">
        <v>428</v>
      </c>
      <c r="D1658" s="238"/>
      <c r="E1658" s="238"/>
      <c r="F1658" s="90"/>
      <c r="G1658" s="90" t="s">
        <v>23</v>
      </c>
      <c r="H1658" s="60">
        <v>1</v>
      </c>
      <c r="I1658" s="60">
        <v>1</v>
      </c>
      <c r="J1658" s="60">
        <v>1</v>
      </c>
      <c r="K1658" s="60">
        <v>1</v>
      </c>
      <c r="L1658" s="56">
        <f>SUM(H1658:K1658)</f>
        <v>4</v>
      </c>
    </row>
    <row r="1659" spans="1:12" ht="12.75">
      <c r="A1659" s="94"/>
      <c r="B1659" s="33" t="s">
        <v>25</v>
      </c>
      <c r="C1659" s="236" t="s">
        <v>39</v>
      </c>
      <c r="D1659" s="236"/>
      <c r="E1659" s="236"/>
      <c r="F1659" s="90"/>
      <c r="G1659" s="90" t="s">
        <v>24</v>
      </c>
      <c r="H1659" s="113">
        <v>15000</v>
      </c>
      <c r="I1659" s="113">
        <v>17000</v>
      </c>
      <c r="J1659" s="113">
        <v>19000</v>
      </c>
      <c r="K1659" s="113">
        <v>21000</v>
      </c>
      <c r="L1659" s="95">
        <f>SUM(H1659:K1659)</f>
        <v>72000</v>
      </c>
    </row>
    <row r="1660" spans="1:12" ht="12.75">
      <c r="A1660" s="94"/>
      <c r="B1660" s="34" t="s">
        <v>28</v>
      </c>
      <c r="C1660" s="236" t="s">
        <v>156</v>
      </c>
      <c r="D1660" s="236"/>
      <c r="E1660" s="236"/>
      <c r="F1660" s="90"/>
      <c r="G1660" s="90"/>
      <c r="H1660" s="92"/>
      <c r="I1660" s="92"/>
      <c r="J1660" s="92"/>
      <c r="K1660" s="92"/>
      <c r="L1660" s="96"/>
    </row>
    <row r="1661" spans="1:12" ht="12.75">
      <c r="A1661" s="94"/>
      <c r="B1661" s="33" t="s">
        <v>29</v>
      </c>
      <c r="C1661" s="237" t="s">
        <v>137</v>
      </c>
      <c r="D1661" s="237"/>
      <c r="E1661" s="237"/>
      <c r="F1661" s="90"/>
      <c r="G1661" s="8"/>
      <c r="H1661" s="92"/>
      <c r="I1661" s="92"/>
      <c r="J1661" s="92"/>
      <c r="K1661" s="92"/>
      <c r="L1661" s="96"/>
    </row>
    <row r="1662" spans="1:12" ht="25.5">
      <c r="A1662" s="93" t="s">
        <v>172</v>
      </c>
      <c r="B1662" s="34" t="s">
        <v>22</v>
      </c>
      <c r="C1662" s="208" t="s">
        <v>429</v>
      </c>
      <c r="D1662" s="208"/>
      <c r="E1662" s="208"/>
      <c r="F1662" s="90"/>
      <c r="G1662" s="90" t="s">
        <v>23</v>
      </c>
      <c r="H1662" s="60">
        <v>1</v>
      </c>
      <c r="I1662" s="60">
        <v>1</v>
      </c>
      <c r="J1662" s="60">
        <v>1</v>
      </c>
      <c r="K1662" s="60">
        <v>1</v>
      </c>
      <c r="L1662" s="56">
        <f>SUM(H1662:K1662)</f>
        <v>4</v>
      </c>
    </row>
    <row r="1663" spans="1:12" ht="12.75">
      <c r="A1663" s="94"/>
      <c r="B1663" s="33" t="s">
        <v>25</v>
      </c>
      <c r="C1663" s="236" t="s">
        <v>39</v>
      </c>
      <c r="D1663" s="236"/>
      <c r="E1663" s="236"/>
      <c r="F1663" s="90"/>
      <c r="G1663" s="90" t="s">
        <v>24</v>
      </c>
      <c r="H1663" s="91">
        <v>30000</v>
      </c>
      <c r="I1663" s="91">
        <v>35000</v>
      </c>
      <c r="J1663" s="91">
        <v>40000</v>
      </c>
      <c r="K1663" s="91">
        <v>45000</v>
      </c>
      <c r="L1663" s="95">
        <f>SUM(H1663:K1663)</f>
        <v>150000</v>
      </c>
    </row>
    <row r="1664" spans="1:12" ht="12.75">
      <c r="A1664" s="94"/>
      <c r="B1664" s="34" t="s">
        <v>28</v>
      </c>
      <c r="C1664" s="236" t="s">
        <v>156</v>
      </c>
      <c r="D1664" s="236"/>
      <c r="E1664" s="236"/>
      <c r="F1664" s="90"/>
      <c r="G1664" s="90"/>
      <c r="H1664" s="91"/>
      <c r="I1664" s="91"/>
      <c r="J1664" s="91"/>
      <c r="K1664" s="91"/>
      <c r="L1664" s="95"/>
    </row>
    <row r="1665" spans="1:12" ht="13.5" thickBot="1">
      <c r="A1665" s="97"/>
      <c r="B1665" s="16" t="s">
        <v>29</v>
      </c>
      <c r="C1665" s="239" t="s">
        <v>137</v>
      </c>
      <c r="D1665" s="239"/>
      <c r="E1665" s="239"/>
      <c r="F1665" s="98"/>
      <c r="G1665" s="99"/>
      <c r="H1665" s="100"/>
      <c r="I1665" s="100"/>
      <c r="J1665" s="100"/>
      <c r="K1665" s="100"/>
      <c r="L1665" s="101"/>
    </row>
    <row r="1666" spans="1:12" ht="13.5" thickBot="1">
      <c r="A1666" s="203" t="s">
        <v>26</v>
      </c>
      <c r="B1666" s="204"/>
      <c r="C1666" s="204"/>
      <c r="D1666" s="204"/>
      <c r="E1666" s="204"/>
      <c r="F1666" s="205"/>
      <c r="G1666" s="205"/>
      <c r="H1666" s="205"/>
      <c r="I1666" s="205"/>
      <c r="J1666" s="205"/>
      <c r="K1666" s="205"/>
      <c r="L1666" s="206"/>
    </row>
    <row r="1667" spans="1:12" ht="12.75">
      <c r="A1667" s="29"/>
      <c r="B1667" s="29"/>
      <c r="C1667" s="29"/>
      <c r="D1667" s="29"/>
      <c r="E1667" s="29"/>
      <c r="F1667" s="30"/>
      <c r="G1667" s="89">
        <v>38</v>
      </c>
      <c r="H1667" s="30"/>
      <c r="I1667" s="30"/>
      <c r="J1667" s="30"/>
      <c r="K1667" s="30"/>
      <c r="L1667" s="30"/>
    </row>
    <row r="1668" spans="1:12" ht="12.75">
      <c r="A1668" s="29"/>
      <c r="B1668" s="29"/>
      <c r="C1668" s="29"/>
      <c r="D1668" s="29"/>
      <c r="E1668" s="29"/>
      <c r="F1668" s="30"/>
      <c r="G1668" s="30"/>
      <c r="H1668" s="30"/>
      <c r="I1668" s="30"/>
      <c r="J1668" s="30"/>
      <c r="K1668" s="30"/>
      <c r="L1668" s="30"/>
    </row>
    <row r="1669" spans="1:12" ht="12.75">
      <c r="A1669" s="269" t="s">
        <v>34</v>
      </c>
      <c r="B1669" s="270"/>
      <c r="C1669" s="270"/>
      <c r="D1669" s="270"/>
      <c r="E1669" s="270"/>
      <c r="F1669" s="270"/>
      <c r="G1669" s="270"/>
      <c r="H1669" s="270"/>
      <c r="I1669" s="270"/>
      <c r="J1669" s="270"/>
      <c r="K1669" s="270"/>
      <c r="L1669" s="270"/>
    </row>
    <row r="1670" spans="1:12" ht="12.75">
      <c r="A1670" s="246" t="s">
        <v>30</v>
      </c>
      <c r="B1670" s="246"/>
      <c r="C1670" s="246"/>
      <c r="D1670" s="246"/>
      <c r="E1670" s="246"/>
      <c r="F1670" s="246"/>
      <c r="G1670" s="246"/>
      <c r="H1670" s="246"/>
      <c r="I1670" s="246"/>
      <c r="J1670" s="246"/>
      <c r="K1670" s="246"/>
      <c r="L1670" s="246"/>
    </row>
    <row r="1671" spans="1:12" ht="13.5" thickBot="1">
      <c r="A1671" s="271" t="s">
        <v>505</v>
      </c>
      <c r="B1671" s="271"/>
      <c r="C1671" s="271"/>
      <c r="D1671" s="271"/>
      <c r="E1671" s="271"/>
      <c r="F1671" s="271"/>
      <c r="G1671" s="271"/>
      <c r="H1671" s="271"/>
      <c r="I1671" s="271"/>
      <c r="J1671" s="271"/>
      <c r="K1671" s="271"/>
      <c r="L1671" s="271"/>
    </row>
    <row r="1672" spans="1:12" ht="14.25" customHeight="1" thickBot="1">
      <c r="A1672" s="246" t="s">
        <v>11</v>
      </c>
      <c r="B1672" s="246"/>
      <c r="C1672" s="280" t="s">
        <v>159</v>
      </c>
      <c r="D1672" s="281"/>
      <c r="E1672" s="281"/>
      <c r="F1672" s="281"/>
      <c r="G1672" s="281"/>
      <c r="H1672" s="281"/>
      <c r="I1672" s="281"/>
      <c r="J1672" s="281"/>
      <c r="K1672" s="281"/>
      <c r="L1672" s="282"/>
    </row>
    <row r="1673" spans="1:12" ht="12.75">
      <c r="A1673" s="246" t="s">
        <v>12</v>
      </c>
      <c r="B1673" s="246"/>
      <c r="C1673" s="247" t="s">
        <v>155</v>
      </c>
      <c r="D1673" s="248"/>
      <c r="E1673" s="248"/>
      <c r="F1673" s="248"/>
      <c r="G1673" s="248"/>
      <c r="H1673" s="248"/>
      <c r="I1673" s="248"/>
      <c r="J1673" s="248"/>
      <c r="K1673" s="248"/>
      <c r="L1673" s="249"/>
    </row>
    <row r="1674" spans="1:12" ht="12.75">
      <c r="A1674" s="23"/>
      <c r="B1674" s="23"/>
      <c r="C1674" s="283"/>
      <c r="D1674" s="284"/>
      <c r="E1674" s="284"/>
      <c r="F1674" s="284"/>
      <c r="G1674" s="284"/>
      <c r="H1674" s="284"/>
      <c r="I1674" s="284"/>
      <c r="J1674" s="284"/>
      <c r="K1674" s="284"/>
      <c r="L1674" s="285"/>
    </row>
    <row r="1675" spans="1:12" ht="13.5" thickBot="1">
      <c r="A1675" s="1"/>
      <c r="B1675" s="1"/>
      <c r="C1675" s="250"/>
      <c r="D1675" s="251"/>
      <c r="E1675" s="251"/>
      <c r="F1675" s="251"/>
      <c r="G1675" s="251"/>
      <c r="H1675" s="251"/>
      <c r="I1675" s="251"/>
      <c r="J1675" s="251"/>
      <c r="K1675" s="251"/>
      <c r="L1675" s="252"/>
    </row>
    <row r="1676" spans="1:12" ht="12.75" customHeight="1">
      <c r="A1676" s="253" t="s">
        <v>13</v>
      </c>
      <c r="B1676" s="254"/>
      <c r="C1676" s="254"/>
      <c r="D1676" s="255"/>
      <c r="E1676" s="256" t="s">
        <v>14</v>
      </c>
      <c r="F1676" s="257"/>
      <c r="G1676" s="257"/>
      <c r="H1676" s="258"/>
      <c r="I1676" s="259" t="s">
        <v>15</v>
      </c>
      <c r="J1676" s="260"/>
      <c r="K1676" s="260"/>
      <c r="L1676" s="261"/>
    </row>
    <row r="1677" spans="1:12" ht="12.75">
      <c r="A1677" s="262" t="s">
        <v>483</v>
      </c>
      <c r="B1677" s="263"/>
      <c r="C1677" s="263"/>
      <c r="D1677" s="264"/>
      <c r="E1677" s="265"/>
      <c r="F1677" s="266"/>
      <c r="G1677" s="266"/>
      <c r="H1677" s="267"/>
      <c r="I1677" s="265"/>
      <c r="J1677" s="266"/>
      <c r="K1677" s="266"/>
      <c r="L1677" s="268"/>
    </row>
    <row r="1678" spans="1:12" ht="12.75">
      <c r="A1678" s="240" t="s">
        <v>31</v>
      </c>
      <c r="B1678" s="241"/>
      <c r="C1678" s="241"/>
      <c r="D1678" s="241"/>
      <c r="E1678" s="3"/>
      <c r="F1678" s="3"/>
      <c r="G1678" s="3"/>
      <c r="H1678" s="4">
        <v>2018</v>
      </c>
      <c r="I1678" s="4">
        <v>2019</v>
      </c>
      <c r="J1678" s="4">
        <v>2020</v>
      </c>
      <c r="K1678" s="4">
        <v>2021</v>
      </c>
      <c r="L1678" s="5" t="s">
        <v>16</v>
      </c>
    </row>
    <row r="1679" spans="1:12" ht="12.75">
      <c r="A1679" s="242" t="s">
        <v>17</v>
      </c>
      <c r="B1679" s="243"/>
      <c r="C1679" s="244"/>
      <c r="D1679" s="6"/>
      <c r="E1679" s="7"/>
      <c r="F1679" s="7"/>
      <c r="G1679" s="7"/>
      <c r="H1679" s="8">
        <f>H1684+H1688+H1692+H1696+H1700+H1704</f>
        <v>234000</v>
      </c>
      <c r="I1679" s="8">
        <f>I1684+I1688+I1692+I1696+I1700+I1704</f>
        <v>265800</v>
      </c>
      <c r="J1679" s="8">
        <f>J1684+J1688+J1692+J1696+J1700+J1704</f>
        <v>298500</v>
      </c>
      <c r="K1679" s="8">
        <f>K1684+K1688+K1692+K1696+K1700+K1704</f>
        <v>334800</v>
      </c>
      <c r="L1679" s="9">
        <f>SUM(H1679:K1679)</f>
        <v>1133100</v>
      </c>
    </row>
    <row r="1680" spans="1:12" ht="13.5" thickBot="1">
      <c r="A1680" s="139"/>
      <c r="B1680" s="136"/>
      <c r="C1680" s="275"/>
      <c r="D1680" s="275"/>
      <c r="E1680" s="275"/>
      <c r="F1680" s="140"/>
      <c r="G1680" s="137"/>
      <c r="H1680" s="141"/>
      <c r="I1680" s="141"/>
      <c r="J1680" s="141"/>
      <c r="K1680" s="141"/>
      <c r="L1680" s="142"/>
    </row>
    <row r="1681" spans="1:12" ht="12.75">
      <c r="A1681" s="213" t="s">
        <v>18</v>
      </c>
      <c r="B1681" s="215" t="s">
        <v>27</v>
      </c>
      <c r="C1681" s="215"/>
      <c r="D1681" s="215"/>
      <c r="E1681" s="215"/>
      <c r="F1681" s="215" t="s">
        <v>19</v>
      </c>
      <c r="G1681" s="218" t="s">
        <v>20</v>
      </c>
      <c r="H1681" s="209">
        <v>2018</v>
      </c>
      <c r="I1681" s="209">
        <v>2019</v>
      </c>
      <c r="J1681" s="209">
        <v>2020</v>
      </c>
      <c r="K1681" s="209">
        <v>2021</v>
      </c>
      <c r="L1681" s="211" t="s">
        <v>21</v>
      </c>
    </row>
    <row r="1682" spans="1:12" ht="12.75">
      <c r="A1682" s="214"/>
      <c r="B1682" s="216"/>
      <c r="C1682" s="216"/>
      <c r="D1682" s="216"/>
      <c r="E1682" s="216"/>
      <c r="F1682" s="217"/>
      <c r="G1682" s="219"/>
      <c r="H1682" s="220"/>
      <c r="I1682" s="210"/>
      <c r="J1682" s="210"/>
      <c r="K1682" s="210"/>
      <c r="L1682" s="212"/>
    </row>
    <row r="1683" spans="1:12" ht="25.5">
      <c r="A1683" s="93" t="s">
        <v>172</v>
      </c>
      <c r="B1683" s="34" t="s">
        <v>22</v>
      </c>
      <c r="C1683" s="238" t="s">
        <v>430</v>
      </c>
      <c r="D1683" s="238"/>
      <c r="E1683" s="238"/>
      <c r="F1683" s="90"/>
      <c r="G1683" s="90" t="s">
        <v>23</v>
      </c>
      <c r="H1683" s="60">
        <v>1</v>
      </c>
      <c r="I1683" s="60">
        <v>1</v>
      </c>
      <c r="J1683" s="60">
        <v>1</v>
      </c>
      <c r="K1683" s="60">
        <v>1</v>
      </c>
      <c r="L1683" s="56">
        <f>SUM(H1683:K1683)</f>
        <v>4</v>
      </c>
    </row>
    <row r="1684" spans="1:12" ht="12.75">
      <c r="A1684" s="94"/>
      <c r="B1684" s="33" t="s">
        <v>25</v>
      </c>
      <c r="C1684" s="236" t="s">
        <v>39</v>
      </c>
      <c r="D1684" s="236"/>
      <c r="E1684" s="236"/>
      <c r="F1684" s="90"/>
      <c r="G1684" s="90" t="s">
        <v>24</v>
      </c>
      <c r="H1684" s="91">
        <v>10000</v>
      </c>
      <c r="I1684" s="91">
        <v>12000</v>
      </c>
      <c r="J1684" s="91">
        <v>14000</v>
      </c>
      <c r="K1684" s="91">
        <v>16000</v>
      </c>
      <c r="L1684" s="95">
        <f>SUM(H1684:K1684)</f>
        <v>52000</v>
      </c>
    </row>
    <row r="1685" spans="1:12" ht="12.75">
      <c r="A1685" s="94"/>
      <c r="B1685" s="34" t="s">
        <v>28</v>
      </c>
      <c r="C1685" s="236" t="s">
        <v>156</v>
      </c>
      <c r="D1685" s="236"/>
      <c r="E1685" s="236"/>
      <c r="F1685" s="90"/>
      <c r="G1685" s="90"/>
      <c r="H1685" s="91"/>
      <c r="I1685" s="91"/>
      <c r="J1685" s="91"/>
      <c r="K1685" s="91"/>
      <c r="L1685" s="95"/>
    </row>
    <row r="1686" spans="1:12" ht="12.75">
      <c r="A1686" s="94"/>
      <c r="B1686" s="33" t="s">
        <v>29</v>
      </c>
      <c r="C1686" s="237" t="s">
        <v>157</v>
      </c>
      <c r="D1686" s="237"/>
      <c r="E1686" s="237"/>
      <c r="F1686" s="90"/>
      <c r="G1686" s="8"/>
      <c r="H1686" s="92"/>
      <c r="I1686" s="92"/>
      <c r="J1686" s="92"/>
      <c r="K1686" s="92"/>
      <c r="L1686" s="96"/>
    </row>
    <row r="1687" spans="1:12" ht="25.5">
      <c r="A1687" s="93" t="s">
        <v>172</v>
      </c>
      <c r="B1687" s="34" t="s">
        <v>22</v>
      </c>
      <c r="C1687" s="238" t="s">
        <v>431</v>
      </c>
      <c r="D1687" s="238"/>
      <c r="E1687" s="238"/>
      <c r="F1687" s="90"/>
      <c r="G1687" s="90" t="s">
        <v>23</v>
      </c>
      <c r="H1687" s="60">
        <v>1</v>
      </c>
      <c r="I1687" s="60">
        <v>1</v>
      </c>
      <c r="J1687" s="60">
        <v>1</v>
      </c>
      <c r="K1687" s="60">
        <v>1</v>
      </c>
      <c r="L1687" s="56">
        <f>SUM(H1687:K1687)</f>
        <v>4</v>
      </c>
    </row>
    <row r="1688" spans="1:12" ht="12.75">
      <c r="A1688" s="94"/>
      <c r="B1688" s="33" t="s">
        <v>25</v>
      </c>
      <c r="C1688" s="236" t="s">
        <v>39</v>
      </c>
      <c r="D1688" s="236"/>
      <c r="E1688" s="236"/>
      <c r="F1688" s="90"/>
      <c r="G1688" s="90" t="s">
        <v>24</v>
      </c>
      <c r="H1688" s="91">
        <v>10000</v>
      </c>
      <c r="I1688" s="91">
        <v>12000</v>
      </c>
      <c r="J1688" s="91">
        <v>14000</v>
      </c>
      <c r="K1688" s="91">
        <v>16000</v>
      </c>
      <c r="L1688" s="95">
        <f>SUM(H1688:K1688)</f>
        <v>52000</v>
      </c>
    </row>
    <row r="1689" spans="1:12" ht="12.75">
      <c r="A1689" s="94"/>
      <c r="B1689" s="34" t="s">
        <v>28</v>
      </c>
      <c r="C1689" s="236" t="s">
        <v>156</v>
      </c>
      <c r="D1689" s="236"/>
      <c r="E1689" s="236"/>
      <c r="F1689" s="90"/>
      <c r="G1689" s="90"/>
      <c r="H1689" s="91"/>
      <c r="I1689" s="91"/>
      <c r="J1689" s="91"/>
      <c r="K1689" s="91"/>
      <c r="L1689" s="95"/>
    </row>
    <row r="1690" spans="1:12" ht="12.75">
      <c r="A1690" s="94"/>
      <c r="B1690" s="33" t="s">
        <v>29</v>
      </c>
      <c r="C1690" s="237" t="s">
        <v>158</v>
      </c>
      <c r="D1690" s="237"/>
      <c r="E1690" s="237"/>
      <c r="F1690" s="90"/>
      <c r="G1690" s="8"/>
      <c r="H1690" s="92"/>
      <c r="I1690" s="92"/>
      <c r="J1690" s="92"/>
      <c r="K1690" s="92"/>
      <c r="L1690" s="96"/>
    </row>
    <row r="1691" spans="1:12" ht="25.5">
      <c r="A1691" s="93" t="s">
        <v>172</v>
      </c>
      <c r="B1691" s="34" t="s">
        <v>22</v>
      </c>
      <c r="C1691" s="238" t="s">
        <v>432</v>
      </c>
      <c r="D1691" s="238"/>
      <c r="E1691" s="238"/>
      <c r="F1691" s="90"/>
      <c r="G1691" s="90" t="s">
        <v>23</v>
      </c>
      <c r="H1691" s="60">
        <v>1</v>
      </c>
      <c r="I1691" s="60">
        <v>1</v>
      </c>
      <c r="J1691" s="60">
        <v>1</v>
      </c>
      <c r="K1691" s="60">
        <v>1</v>
      </c>
      <c r="L1691" s="56">
        <f>SUM(H1691:K1691)</f>
        <v>4</v>
      </c>
    </row>
    <row r="1692" spans="1:12" ht="12.75">
      <c r="A1692" s="94"/>
      <c r="B1692" s="33" t="s">
        <v>25</v>
      </c>
      <c r="C1692" s="236" t="s">
        <v>39</v>
      </c>
      <c r="D1692" s="236"/>
      <c r="E1692" s="236"/>
      <c r="F1692" s="90"/>
      <c r="G1692" s="90" t="s">
        <v>24</v>
      </c>
      <c r="H1692" s="91">
        <v>12500</v>
      </c>
      <c r="I1692" s="91">
        <v>15000</v>
      </c>
      <c r="J1692" s="91">
        <v>17000</v>
      </c>
      <c r="K1692" s="91">
        <v>20000</v>
      </c>
      <c r="L1692" s="95">
        <f>SUM(H1692:K1692)</f>
        <v>64500</v>
      </c>
    </row>
    <row r="1693" spans="1:12" ht="12.75">
      <c r="A1693" s="94"/>
      <c r="B1693" s="34" t="s">
        <v>28</v>
      </c>
      <c r="C1693" s="236" t="s">
        <v>156</v>
      </c>
      <c r="D1693" s="236"/>
      <c r="E1693" s="236"/>
      <c r="F1693" s="90"/>
      <c r="G1693" s="90"/>
      <c r="H1693" s="91"/>
      <c r="I1693" s="91"/>
      <c r="J1693" s="91"/>
      <c r="K1693" s="91"/>
      <c r="L1693" s="95"/>
    </row>
    <row r="1694" spans="1:12" ht="12.75">
      <c r="A1694" s="94"/>
      <c r="B1694" s="33" t="s">
        <v>29</v>
      </c>
      <c r="C1694" s="237" t="s">
        <v>179</v>
      </c>
      <c r="D1694" s="237"/>
      <c r="E1694" s="237"/>
      <c r="F1694" s="90"/>
      <c r="G1694" s="8"/>
      <c r="H1694" s="92"/>
      <c r="I1694" s="92"/>
      <c r="J1694" s="92"/>
      <c r="K1694" s="92"/>
      <c r="L1694" s="96"/>
    </row>
    <row r="1695" spans="1:12" ht="25.5">
      <c r="A1695" s="93" t="s">
        <v>172</v>
      </c>
      <c r="B1695" s="34" t="s">
        <v>22</v>
      </c>
      <c r="C1695" s="238" t="s">
        <v>433</v>
      </c>
      <c r="D1695" s="238"/>
      <c r="E1695" s="238"/>
      <c r="F1695" s="90"/>
      <c r="G1695" s="90" t="s">
        <v>23</v>
      </c>
      <c r="H1695" s="60">
        <v>1</v>
      </c>
      <c r="I1695" s="60">
        <v>1</v>
      </c>
      <c r="J1695" s="60">
        <v>1</v>
      </c>
      <c r="K1695" s="60">
        <v>1</v>
      </c>
      <c r="L1695" s="56">
        <f>SUM(H1695:K1695)</f>
        <v>4</v>
      </c>
    </row>
    <row r="1696" spans="1:12" ht="12.75">
      <c r="A1696" s="94"/>
      <c r="B1696" s="33" t="s">
        <v>25</v>
      </c>
      <c r="C1696" s="236" t="s">
        <v>39</v>
      </c>
      <c r="D1696" s="236"/>
      <c r="E1696" s="236"/>
      <c r="F1696" s="90"/>
      <c r="G1696" s="90" t="s">
        <v>24</v>
      </c>
      <c r="H1696" s="91">
        <v>101500</v>
      </c>
      <c r="I1696" s="91">
        <v>113800</v>
      </c>
      <c r="J1696" s="91">
        <v>127500</v>
      </c>
      <c r="K1696" s="91">
        <v>142800</v>
      </c>
      <c r="L1696" s="95">
        <f>SUM(H1696:K1696)</f>
        <v>485600</v>
      </c>
    </row>
    <row r="1697" spans="1:12" ht="12.75">
      <c r="A1697" s="94"/>
      <c r="B1697" s="34" t="s">
        <v>28</v>
      </c>
      <c r="C1697" s="236" t="s">
        <v>156</v>
      </c>
      <c r="D1697" s="236"/>
      <c r="E1697" s="236"/>
      <c r="F1697" s="90"/>
      <c r="G1697" s="90"/>
      <c r="H1697" s="91"/>
      <c r="I1697" s="91"/>
      <c r="J1697" s="91"/>
      <c r="K1697" s="91"/>
      <c r="L1697" s="95"/>
    </row>
    <row r="1698" spans="1:12" ht="12.75">
      <c r="A1698" s="94"/>
      <c r="B1698" s="33" t="s">
        <v>29</v>
      </c>
      <c r="C1698" s="237" t="s">
        <v>137</v>
      </c>
      <c r="D1698" s="237"/>
      <c r="E1698" s="237"/>
      <c r="F1698" s="90"/>
      <c r="G1698" s="8"/>
      <c r="H1698" s="92"/>
      <c r="I1698" s="92"/>
      <c r="J1698" s="92"/>
      <c r="K1698" s="92"/>
      <c r="L1698" s="96"/>
    </row>
    <row r="1699" spans="1:12" ht="25.5">
      <c r="A1699" s="93" t="s">
        <v>172</v>
      </c>
      <c r="B1699" s="34" t="s">
        <v>22</v>
      </c>
      <c r="C1699" s="238" t="s">
        <v>434</v>
      </c>
      <c r="D1699" s="238"/>
      <c r="E1699" s="238"/>
      <c r="F1699" s="90"/>
      <c r="G1699" s="90" t="s">
        <v>23</v>
      </c>
      <c r="H1699" s="60">
        <v>1</v>
      </c>
      <c r="I1699" s="60">
        <v>1</v>
      </c>
      <c r="J1699" s="60">
        <v>1</v>
      </c>
      <c r="K1699" s="60">
        <v>1</v>
      </c>
      <c r="L1699" s="56">
        <f>SUM(H1699:K1699)</f>
        <v>4</v>
      </c>
    </row>
    <row r="1700" spans="1:12" ht="12.75">
      <c r="A1700" s="94"/>
      <c r="B1700" s="33" t="s">
        <v>25</v>
      </c>
      <c r="C1700" s="236" t="s">
        <v>140</v>
      </c>
      <c r="D1700" s="236"/>
      <c r="E1700" s="236"/>
      <c r="F1700" s="90"/>
      <c r="G1700" s="90" t="s">
        <v>24</v>
      </c>
      <c r="H1700" s="91">
        <v>60000</v>
      </c>
      <c r="I1700" s="91">
        <v>68000</v>
      </c>
      <c r="J1700" s="91">
        <v>76000</v>
      </c>
      <c r="K1700" s="91">
        <v>85000</v>
      </c>
      <c r="L1700" s="95">
        <f>SUM(H1700:K1700)</f>
        <v>289000</v>
      </c>
    </row>
    <row r="1701" spans="1:12" ht="12.75">
      <c r="A1701" s="94"/>
      <c r="B1701" s="34" t="s">
        <v>28</v>
      </c>
      <c r="C1701" s="236" t="s">
        <v>156</v>
      </c>
      <c r="D1701" s="236"/>
      <c r="E1701" s="236"/>
      <c r="F1701" s="90"/>
      <c r="G1701" s="90"/>
      <c r="H1701" s="91"/>
      <c r="I1701" s="91"/>
      <c r="J1701" s="91"/>
      <c r="K1701" s="91"/>
      <c r="L1701" s="95"/>
    </row>
    <row r="1702" spans="1:12" ht="12.75">
      <c r="A1702" s="94"/>
      <c r="B1702" s="33" t="s">
        <v>29</v>
      </c>
      <c r="C1702" s="237" t="s">
        <v>137</v>
      </c>
      <c r="D1702" s="237"/>
      <c r="E1702" s="237"/>
      <c r="F1702" s="90"/>
      <c r="G1702" s="8"/>
      <c r="H1702" s="92"/>
      <c r="I1702" s="92"/>
      <c r="J1702" s="92"/>
      <c r="K1702" s="92"/>
      <c r="L1702" s="96"/>
    </row>
    <row r="1703" spans="1:12" ht="25.5">
      <c r="A1703" s="93" t="s">
        <v>172</v>
      </c>
      <c r="B1703" s="34" t="s">
        <v>22</v>
      </c>
      <c r="C1703" s="238" t="s">
        <v>435</v>
      </c>
      <c r="D1703" s="238"/>
      <c r="E1703" s="238"/>
      <c r="F1703" s="90"/>
      <c r="G1703" s="90" t="s">
        <v>23</v>
      </c>
      <c r="H1703" s="60">
        <v>1</v>
      </c>
      <c r="I1703" s="60">
        <v>1</v>
      </c>
      <c r="J1703" s="60">
        <v>1</v>
      </c>
      <c r="K1703" s="60">
        <v>1</v>
      </c>
      <c r="L1703" s="56">
        <f>SUM(H1703:K1703)</f>
        <v>4</v>
      </c>
    </row>
    <row r="1704" spans="1:12" ht="12.75">
      <c r="A1704" s="94"/>
      <c r="B1704" s="33" t="s">
        <v>25</v>
      </c>
      <c r="C1704" s="236" t="s">
        <v>140</v>
      </c>
      <c r="D1704" s="236"/>
      <c r="E1704" s="236"/>
      <c r="F1704" s="90"/>
      <c r="G1704" s="90" t="s">
        <v>24</v>
      </c>
      <c r="H1704" s="91">
        <v>40000</v>
      </c>
      <c r="I1704" s="91">
        <v>45000</v>
      </c>
      <c r="J1704" s="91">
        <v>50000</v>
      </c>
      <c r="K1704" s="91">
        <v>55000</v>
      </c>
      <c r="L1704" s="95">
        <f>SUM(H1704:K1704)</f>
        <v>190000</v>
      </c>
    </row>
    <row r="1705" spans="1:12" ht="12.75">
      <c r="A1705" s="94"/>
      <c r="B1705" s="34" t="s">
        <v>28</v>
      </c>
      <c r="C1705" s="236" t="s">
        <v>156</v>
      </c>
      <c r="D1705" s="236"/>
      <c r="E1705" s="236"/>
      <c r="F1705" s="90"/>
      <c r="G1705" s="90"/>
      <c r="H1705" s="91"/>
      <c r="I1705" s="91"/>
      <c r="J1705" s="91"/>
      <c r="K1705" s="91"/>
      <c r="L1705" s="95"/>
    </row>
    <row r="1706" spans="1:12" ht="13.5" thickBot="1">
      <c r="A1706" s="97"/>
      <c r="B1706" s="16" t="s">
        <v>29</v>
      </c>
      <c r="C1706" s="239" t="s">
        <v>137</v>
      </c>
      <c r="D1706" s="239"/>
      <c r="E1706" s="239"/>
      <c r="F1706" s="98"/>
      <c r="G1706" s="99"/>
      <c r="H1706" s="100"/>
      <c r="I1706" s="100"/>
      <c r="J1706" s="100"/>
      <c r="K1706" s="100"/>
      <c r="L1706" s="101"/>
    </row>
    <row r="1707" spans="1:12" ht="13.5" thickBot="1">
      <c r="A1707" s="203" t="s">
        <v>26</v>
      </c>
      <c r="B1707" s="204"/>
      <c r="C1707" s="204"/>
      <c r="D1707" s="204"/>
      <c r="E1707" s="204"/>
      <c r="F1707" s="205"/>
      <c r="G1707" s="205"/>
      <c r="H1707" s="205"/>
      <c r="I1707" s="205"/>
      <c r="J1707" s="205"/>
      <c r="K1707" s="205"/>
      <c r="L1707" s="206"/>
    </row>
    <row r="1708" spans="1:12" ht="12.75">
      <c r="A1708" s="29"/>
      <c r="B1708" s="29"/>
      <c r="C1708" s="29"/>
      <c r="D1708" s="29"/>
      <c r="E1708" s="29"/>
      <c r="F1708" s="30"/>
      <c r="G1708" s="30"/>
      <c r="H1708" s="30"/>
      <c r="I1708" s="30"/>
      <c r="J1708" s="30"/>
      <c r="K1708" s="30"/>
      <c r="L1708" s="30"/>
    </row>
    <row r="1709" spans="1:12" ht="12.75">
      <c r="A1709" s="29"/>
      <c r="B1709" s="29"/>
      <c r="C1709" s="29"/>
      <c r="D1709" s="29"/>
      <c r="E1709" s="29"/>
      <c r="F1709" s="30"/>
      <c r="H1709" s="30"/>
      <c r="I1709" s="30"/>
      <c r="J1709" s="30"/>
      <c r="K1709" s="30"/>
      <c r="L1709" s="30"/>
    </row>
    <row r="1710" ht="12.75">
      <c r="G1710" s="89">
        <v>39</v>
      </c>
    </row>
    <row r="1711" ht="12.75" customHeight="1">
      <c r="G1711" s="89"/>
    </row>
    <row r="1713" spans="1:12" ht="12.75">
      <c r="A1713" s="269" t="s">
        <v>34</v>
      </c>
      <c r="B1713" s="270"/>
      <c r="C1713" s="270"/>
      <c r="D1713" s="270"/>
      <c r="E1713" s="270"/>
      <c r="F1713" s="270"/>
      <c r="G1713" s="270"/>
      <c r="H1713" s="270"/>
      <c r="I1713" s="270"/>
      <c r="J1713" s="270"/>
      <c r="K1713" s="270"/>
      <c r="L1713" s="270"/>
    </row>
    <row r="1714" spans="1:12" ht="12.75">
      <c r="A1714" s="246" t="s">
        <v>30</v>
      </c>
      <c r="B1714" s="246"/>
      <c r="C1714" s="246"/>
      <c r="D1714" s="246"/>
      <c r="E1714" s="246"/>
      <c r="F1714" s="246"/>
      <c r="G1714" s="246"/>
      <c r="H1714" s="246"/>
      <c r="I1714" s="246"/>
      <c r="J1714" s="246"/>
      <c r="K1714" s="246"/>
      <c r="L1714" s="246"/>
    </row>
    <row r="1715" spans="1:12" ht="13.5" thickBot="1">
      <c r="A1715" s="271" t="s">
        <v>506</v>
      </c>
      <c r="B1715" s="271"/>
      <c r="C1715" s="271"/>
      <c r="D1715" s="271"/>
      <c r="E1715" s="271"/>
      <c r="F1715" s="271"/>
      <c r="G1715" s="271"/>
      <c r="H1715" s="271"/>
      <c r="I1715" s="271"/>
      <c r="J1715" s="271"/>
      <c r="K1715" s="271"/>
      <c r="L1715" s="271"/>
    </row>
    <row r="1716" spans="1:12" ht="13.5" thickBot="1">
      <c r="A1716" s="246" t="s">
        <v>11</v>
      </c>
      <c r="B1716" s="246"/>
      <c r="C1716" s="280" t="s">
        <v>178</v>
      </c>
      <c r="D1716" s="281"/>
      <c r="E1716" s="281"/>
      <c r="F1716" s="281"/>
      <c r="G1716" s="281"/>
      <c r="H1716" s="281"/>
      <c r="I1716" s="281"/>
      <c r="J1716" s="281"/>
      <c r="K1716" s="281"/>
      <c r="L1716" s="282"/>
    </row>
    <row r="1717" spans="1:12" ht="12.75">
      <c r="A1717" s="246" t="s">
        <v>12</v>
      </c>
      <c r="B1717" s="246"/>
      <c r="C1717" s="230" t="s">
        <v>160</v>
      </c>
      <c r="D1717" s="231"/>
      <c r="E1717" s="231"/>
      <c r="F1717" s="231"/>
      <c r="G1717" s="231"/>
      <c r="H1717" s="231"/>
      <c r="I1717" s="231"/>
      <c r="J1717" s="231"/>
      <c r="K1717" s="231"/>
      <c r="L1717" s="232"/>
    </row>
    <row r="1718" spans="1:12" ht="12.75">
      <c r="A1718" s="23"/>
      <c r="B1718" s="23"/>
      <c r="C1718" s="233"/>
      <c r="D1718" s="234"/>
      <c r="E1718" s="234"/>
      <c r="F1718" s="234"/>
      <c r="G1718" s="234"/>
      <c r="H1718" s="234"/>
      <c r="I1718" s="234"/>
      <c r="J1718" s="234"/>
      <c r="K1718" s="234"/>
      <c r="L1718" s="235"/>
    </row>
    <row r="1719" spans="3:12" ht="13.5" thickBot="1">
      <c r="C1719" s="233"/>
      <c r="D1719" s="234"/>
      <c r="E1719" s="234"/>
      <c r="F1719" s="234"/>
      <c r="G1719" s="234"/>
      <c r="H1719" s="234"/>
      <c r="I1719" s="234"/>
      <c r="J1719" s="234"/>
      <c r="K1719" s="234"/>
      <c r="L1719" s="235"/>
    </row>
    <row r="1720" spans="1:12" ht="12.75">
      <c r="A1720" s="253" t="s">
        <v>13</v>
      </c>
      <c r="B1720" s="254"/>
      <c r="C1720" s="254"/>
      <c r="D1720" s="255"/>
      <c r="E1720" s="256" t="s">
        <v>14</v>
      </c>
      <c r="F1720" s="257"/>
      <c r="G1720" s="257"/>
      <c r="H1720" s="258"/>
      <c r="I1720" s="259" t="s">
        <v>15</v>
      </c>
      <c r="J1720" s="260"/>
      <c r="K1720" s="260"/>
      <c r="L1720" s="261"/>
    </row>
    <row r="1721" spans="1:12" ht="12.75">
      <c r="A1721" s="262" t="s">
        <v>483</v>
      </c>
      <c r="B1721" s="263"/>
      <c r="C1721" s="263"/>
      <c r="D1721" s="264"/>
      <c r="E1721" s="265"/>
      <c r="F1721" s="266"/>
      <c r="G1721" s="266"/>
      <c r="H1721" s="267"/>
      <c r="I1721" s="265"/>
      <c r="J1721" s="266"/>
      <c r="K1721" s="266"/>
      <c r="L1721" s="268"/>
    </row>
    <row r="1722" spans="1:12" ht="12.75">
      <c r="A1722" s="240" t="s">
        <v>31</v>
      </c>
      <c r="B1722" s="241"/>
      <c r="C1722" s="241"/>
      <c r="D1722" s="241"/>
      <c r="E1722" s="3"/>
      <c r="F1722" s="3"/>
      <c r="G1722" s="3"/>
      <c r="H1722" s="4">
        <v>2018</v>
      </c>
      <c r="I1722" s="4">
        <v>2019</v>
      </c>
      <c r="J1722" s="4">
        <v>2020</v>
      </c>
      <c r="K1722" s="4">
        <v>2021</v>
      </c>
      <c r="L1722" s="5" t="s">
        <v>16</v>
      </c>
    </row>
    <row r="1723" spans="1:12" ht="12.75">
      <c r="A1723" s="242" t="s">
        <v>17</v>
      </c>
      <c r="B1723" s="243"/>
      <c r="C1723" s="244"/>
      <c r="D1723" s="6"/>
      <c r="E1723" s="7"/>
      <c r="F1723" s="7"/>
      <c r="G1723" s="7"/>
      <c r="H1723" s="8">
        <f>H1728+H1732+H1736+H1740+H1744+H1748</f>
        <v>80000</v>
      </c>
      <c r="I1723" s="8">
        <f>I1728+I1732+I1736+I1740+I1744+I1748</f>
        <v>92200</v>
      </c>
      <c r="J1723" s="8">
        <f>J1728+J1732+J1736+J1740+J1744+J1748</f>
        <v>105600</v>
      </c>
      <c r="K1723" s="8">
        <f>K1728+K1732+K1736+K1740+K1744+K1748</f>
        <v>118800</v>
      </c>
      <c r="L1723" s="9">
        <f>SUM(H1723:K1723)</f>
        <v>396600</v>
      </c>
    </row>
    <row r="1724" spans="1:12" ht="13.5" thickBot="1">
      <c r="A1724" s="38"/>
      <c r="B1724" s="39"/>
      <c r="C1724" s="245"/>
      <c r="D1724" s="245"/>
      <c r="E1724" s="245"/>
      <c r="F1724" s="88"/>
      <c r="G1724" s="41"/>
      <c r="H1724" s="42"/>
      <c r="I1724" s="42"/>
      <c r="J1724" s="42"/>
      <c r="K1724" s="42"/>
      <c r="L1724" s="43"/>
    </row>
    <row r="1725" spans="1:12" ht="12.75">
      <c r="A1725" s="213" t="s">
        <v>18</v>
      </c>
      <c r="B1725" s="215" t="s">
        <v>27</v>
      </c>
      <c r="C1725" s="215"/>
      <c r="D1725" s="215"/>
      <c r="E1725" s="215"/>
      <c r="F1725" s="215" t="s">
        <v>19</v>
      </c>
      <c r="G1725" s="218" t="s">
        <v>20</v>
      </c>
      <c r="H1725" s="209">
        <v>2018</v>
      </c>
      <c r="I1725" s="209">
        <v>2019</v>
      </c>
      <c r="J1725" s="209">
        <v>2020</v>
      </c>
      <c r="K1725" s="209">
        <v>2021</v>
      </c>
      <c r="L1725" s="211" t="s">
        <v>21</v>
      </c>
    </row>
    <row r="1726" spans="1:12" ht="12.75">
      <c r="A1726" s="214"/>
      <c r="B1726" s="216"/>
      <c r="C1726" s="216"/>
      <c r="D1726" s="216"/>
      <c r="E1726" s="216"/>
      <c r="F1726" s="217"/>
      <c r="G1726" s="219"/>
      <c r="H1726" s="220"/>
      <c r="I1726" s="210"/>
      <c r="J1726" s="210"/>
      <c r="K1726" s="210"/>
      <c r="L1726" s="212"/>
    </row>
    <row r="1727" spans="1:12" ht="25.5">
      <c r="A1727" s="93" t="s">
        <v>172</v>
      </c>
      <c r="B1727" s="34" t="s">
        <v>22</v>
      </c>
      <c r="C1727" s="238" t="s">
        <v>436</v>
      </c>
      <c r="D1727" s="238"/>
      <c r="E1727" s="238"/>
      <c r="F1727" s="90"/>
      <c r="G1727" s="90" t="s">
        <v>23</v>
      </c>
      <c r="H1727" s="60">
        <v>1</v>
      </c>
      <c r="I1727" s="60">
        <v>1</v>
      </c>
      <c r="J1727" s="60">
        <v>1</v>
      </c>
      <c r="K1727" s="60">
        <v>1</v>
      </c>
      <c r="L1727" s="56">
        <f>SUM(H1727:K1727)</f>
        <v>4</v>
      </c>
    </row>
    <row r="1728" spans="1:12" ht="12.75">
      <c r="A1728" s="94"/>
      <c r="B1728" s="33" t="s">
        <v>25</v>
      </c>
      <c r="C1728" s="236" t="s">
        <v>39</v>
      </c>
      <c r="D1728" s="236"/>
      <c r="E1728" s="236"/>
      <c r="F1728" s="90"/>
      <c r="G1728" s="90" t="s">
        <v>24</v>
      </c>
      <c r="H1728" s="91">
        <v>10000</v>
      </c>
      <c r="I1728" s="91">
        <v>12000</v>
      </c>
      <c r="J1728" s="91">
        <v>14000</v>
      </c>
      <c r="K1728" s="91">
        <v>16000</v>
      </c>
      <c r="L1728" s="95">
        <f>SUM(H1728:K1728)</f>
        <v>52000</v>
      </c>
    </row>
    <row r="1729" spans="1:12" ht="12.75">
      <c r="A1729" s="94"/>
      <c r="B1729" s="34" t="s">
        <v>28</v>
      </c>
      <c r="C1729" s="236" t="s">
        <v>156</v>
      </c>
      <c r="D1729" s="236"/>
      <c r="E1729" s="236"/>
      <c r="F1729" s="90"/>
      <c r="G1729" s="90"/>
      <c r="H1729" s="91"/>
      <c r="I1729" s="91"/>
      <c r="J1729" s="91"/>
      <c r="K1729" s="91"/>
      <c r="L1729" s="95"/>
    </row>
    <row r="1730" spans="1:12" ht="12.75">
      <c r="A1730" s="94"/>
      <c r="B1730" s="33" t="s">
        <v>29</v>
      </c>
      <c r="C1730" s="237" t="s">
        <v>157</v>
      </c>
      <c r="D1730" s="237"/>
      <c r="E1730" s="237"/>
      <c r="F1730" s="90"/>
      <c r="G1730" s="8"/>
      <c r="H1730" s="92"/>
      <c r="I1730" s="92"/>
      <c r="J1730" s="92"/>
      <c r="K1730" s="92"/>
      <c r="L1730" s="96"/>
    </row>
    <row r="1731" spans="1:12" ht="25.5">
      <c r="A1731" s="93" t="s">
        <v>172</v>
      </c>
      <c r="B1731" s="34" t="s">
        <v>22</v>
      </c>
      <c r="C1731" s="238" t="s">
        <v>437</v>
      </c>
      <c r="D1731" s="238"/>
      <c r="E1731" s="238"/>
      <c r="F1731" s="90"/>
      <c r="G1731" s="90" t="s">
        <v>23</v>
      </c>
      <c r="H1731" s="60">
        <v>1</v>
      </c>
      <c r="I1731" s="60">
        <v>1</v>
      </c>
      <c r="J1731" s="60">
        <v>1</v>
      </c>
      <c r="K1731" s="60">
        <v>1</v>
      </c>
      <c r="L1731" s="56">
        <f>SUM(H1731:K1731)</f>
        <v>4</v>
      </c>
    </row>
    <row r="1732" spans="1:12" ht="12.75">
      <c r="A1732" s="94"/>
      <c r="B1732" s="33" t="s">
        <v>25</v>
      </c>
      <c r="C1732" s="236" t="s">
        <v>39</v>
      </c>
      <c r="D1732" s="236"/>
      <c r="E1732" s="236"/>
      <c r="F1732" s="90"/>
      <c r="G1732" s="90" t="s">
        <v>24</v>
      </c>
      <c r="H1732" s="91">
        <v>10000</v>
      </c>
      <c r="I1732" s="91">
        <v>12000</v>
      </c>
      <c r="J1732" s="91">
        <v>14000</v>
      </c>
      <c r="K1732" s="91">
        <v>16000</v>
      </c>
      <c r="L1732" s="95">
        <f>SUM(H1732:K1732)</f>
        <v>52000</v>
      </c>
    </row>
    <row r="1733" spans="1:12" ht="12.75">
      <c r="A1733" s="94"/>
      <c r="B1733" s="34" t="s">
        <v>28</v>
      </c>
      <c r="C1733" s="236" t="s">
        <v>156</v>
      </c>
      <c r="D1733" s="236"/>
      <c r="E1733" s="236"/>
      <c r="F1733" s="90"/>
      <c r="G1733" s="90"/>
      <c r="H1733" s="91"/>
      <c r="I1733" s="91"/>
      <c r="J1733" s="91"/>
      <c r="K1733" s="91"/>
      <c r="L1733" s="95"/>
    </row>
    <row r="1734" spans="1:12" ht="12.75">
      <c r="A1734" s="94"/>
      <c r="B1734" s="33" t="s">
        <v>29</v>
      </c>
      <c r="C1734" s="237" t="s">
        <v>158</v>
      </c>
      <c r="D1734" s="237"/>
      <c r="E1734" s="237"/>
      <c r="F1734" s="90"/>
      <c r="G1734" s="8"/>
      <c r="H1734" s="92"/>
      <c r="I1734" s="92"/>
      <c r="J1734" s="92"/>
      <c r="K1734" s="92"/>
      <c r="L1734" s="96"/>
    </row>
    <row r="1735" spans="1:12" ht="25.5">
      <c r="A1735" s="93" t="s">
        <v>172</v>
      </c>
      <c r="B1735" s="34" t="s">
        <v>22</v>
      </c>
      <c r="C1735" s="238" t="s">
        <v>438</v>
      </c>
      <c r="D1735" s="238"/>
      <c r="E1735" s="238"/>
      <c r="F1735" s="90"/>
      <c r="G1735" s="90" t="s">
        <v>23</v>
      </c>
      <c r="H1735" s="60">
        <v>1</v>
      </c>
      <c r="I1735" s="60">
        <v>1</v>
      </c>
      <c r="J1735" s="60">
        <v>1</v>
      </c>
      <c r="K1735" s="60">
        <v>1</v>
      </c>
      <c r="L1735" s="56">
        <f>SUM(H1735:K1735)</f>
        <v>4</v>
      </c>
    </row>
    <row r="1736" spans="1:12" ht="12.75">
      <c r="A1736" s="94"/>
      <c r="B1736" s="33" t="s">
        <v>25</v>
      </c>
      <c r="C1736" s="236" t="s">
        <v>39</v>
      </c>
      <c r="D1736" s="236"/>
      <c r="E1736" s="236"/>
      <c r="F1736" s="90"/>
      <c r="G1736" s="90" t="s">
        <v>24</v>
      </c>
      <c r="H1736" s="91">
        <v>12500</v>
      </c>
      <c r="I1736" s="91">
        <v>15000</v>
      </c>
      <c r="J1736" s="91">
        <v>18000</v>
      </c>
      <c r="K1736" s="91">
        <v>20000</v>
      </c>
      <c r="L1736" s="95">
        <f>SUM(H1736:K1736)</f>
        <v>65500</v>
      </c>
    </row>
    <row r="1737" spans="1:12" ht="12.75">
      <c r="A1737" s="94"/>
      <c r="B1737" s="34" t="s">
        <v>28</v>
      </c>
      <c r="C1737" s="236" t="s">
        <v>156</v>
      </c>
      <c r="D1737" s="236"/>
      <c r="E1737" s="236"/>
      <c r="F1737" s="90"/>
      <c r="G1737" s="90"/>
      <c r="H1737" s="91"/>
      <c r="I1737" s="91"/>
      <c r="J1737" s="91"/>
      <c r="K1737" s="91"/>
      <c r="L1737" s="95"/>
    </row>
    <row r="1738" spans="1:12" ht="12.75">
      <c r="A1738" s="94"/>
      <c r="B1738" s="33" t="s">
        <v>29</v>
      </c>
      <c r="C1738" s="237" t="s">
        <v>179</v>
      </c>
      <c r="D1738" s="237"/>
      <c r="E1738" s="237"/>
      <c r="F1738" s="90"/>
      <c r="G1738" s="8"/>
      <c r="H1738" s="92"/>
      <c r="I1738" s="92"/>
      <c r="J1738" s="92"/>
      <c r="K1738" s="92"/>
      <c r="L1738" s="96"/>
    </row>
    <row r="1739" spans="1:12" ht="25.5">
      <c r="A1739" s="93" t="s">
        <v>172</v>
      </c>
      <c r="B1739" s="34" t="s">
        <v>22</v>
      </c>
      <c r="C1739" s="238" t="s">
        <v>439</v>
      </c>
      <c r="D1739" s="238"/>
      <c r="E1739" s="238"/>
      <c r="F1739" s="90"/>
      <c r="G1739" s="90" t="s">
        <v>23</v>
      </c>
      <c r="H1739" s="60">
        <v>1</v>
      </c>
      <c r="I1739" s="60">
        <v>1</v>
      </c>
      <c r="J1739" s="60">
        <v>1</v>
      </c>
      <c r="K1739" s="60">
        <v>1</v>
      </c>
      <c r="L1739" s="56">
        <f>SUM(H1739:K1739)</f>
        <v>4</v>
      </c>
    </row>
    <row r="1740" spans="1:12" ht="12.75">
      <c r="A1740" s="94"/>
      <c r="B1740" s="33" t="s">
        <v>25</v>
      </c>
      <c r="C1740" s="236" t="s">
        <v>39</v>
      </c>
      <c r="D1740" s="236"/>
      <c r="E1740" s="236"/>
      <c r="F1740" s="90"/>
      <c r="G1740" s="90" t="s">
        <v>24</v>
      </c>
      <c r="H1740" s="91">
        <v>47500</v>
      </c>
      <c r="I1740" s="91">
        <v>53200</v>
      </c>
      <c r="J1740" s="91">
        <v>59600</v>
      </c>
      <c r="K1740" s="91">
        <v>66800</v>
      </c>
      <c r="L1740" s="95">
        <f>SUM(H1740:K1740)</f>
        <v>227100</v>
      </c>
    </row>
    <row r="1741" spans="1:12" ht="12.75">
      <c r="A1741" s="94"/>
      <c r="B1741" s="34" t="s">
        <v>28</v>
      </c>
      <c r="C1741" s="236" t="s">
        <v>156</v>
      </c>
      <c r="D1741" s="236"/>
      <c r="E1741" s="236"/>
      <c r="F1741" s="90"/>
      <c r="G1741" s="90"/>
      <c r="H1741" s="91"/>
      <c r="I1741" s="91"/>
      <c r="J1741" s="91"/>
      <c r="K1741" s="91"/>
      <c r="L1741" s="95"/>
    </row>
    <row r="1742" spans="1:12" ht="12.75">
      <c r="A1742" s="94"/>
      <c r="B1742" s="33" t="s">
        <v>29</v>
      </c>
      <c r="C1742" s="237" t="s">
        <v>137</v>
      </c>
      <c r="D1742" s="237"/>
      <c r="E1742" s="237"/>
      <c r="F1742" s="90"/>
      <c r="G1742" s="8"/>
      <c r="H1742" s="92"/>
      <c r="I1742" s="92"/>
      <c r="J1742" s="92"/>
      <c r="K1742" s="92"/>
      <c r="L1742" s="96"/>
    </row>
    <row r="1743" spans="1:12" ht="25.5">
      <c r="A1743" s="93"/>
      <c r="B1743" s="34" t="s">
        <v>22</v>
      </c>
      <c r="C1743" s="238"/>
      <c r="D1743" s="238"/>
      <c r="E1743" s="238"/>
      <c r="F1743" s="90"/>
      <c r="G1743" s="90" t="s">
        <v>23</v>
      </c>
      <c r="H1743" s="60"/>
      <c r="I1743" s="60"/>
      <c r="J1743" s="60"/>
      <c r="K1743" s="60"/>
      <c r="L1743" s="56"/>
    </row>
    <row r="1744" spans="1:12" ht="12.75">
      <c r="A1744" s="94"/>
      <c r="B1744" s="33" t="s">
        <v>25</v>
      </c>
      <c r="C1744" s="236"/>
      <c r="D1744" s="236"/>
      <c r="E1744" s="236"/>
      <c r="F1744" s="90"/>
      <c r="G1744" s="90" t="s">
        <v>24</v>
      </c>
      <c r="H1744" s="91"/>
      <c r="I1744" s="91"/>
      <c r="J1744" s="91"/>
      <c r="K1744" s="91"/>
      <c r="L1744" s="95"/>
    </row>
    <row r="1745" spans="1:12" ht="12.75">
      <c r="A1745" s="94"/>
      <c r="B1745" s="34" t="s">
        <v>28</v>
      </c>
      <c r="C1745" s="236"/>
      <c r="D1745" s="236"/>
      <c r="E1745" s="236"/>
      <c r="F1745" s="90"/>
      <c r="G1745" s="90"/>
      <c r="H1745" s="91"/>
      <c r="I1745" s="91"/>
      <c r="J1745" s="91"/>
      <c r="K1745" s="91"/>
      <c r="L1745" s="95"/>
    </row>
    <row r="1746" spans="1:12" ht="12.75">
      <c r="A1746" s="94"/>
      <c r="B1746" s="33" t="s">
        <v>29</v>
      </c>
      <c r="C1746" s="237"/>
      <c r="D1746" s="237"/>
      <c r="E1746" s="237"/>
      <c r="F1746" s="90"/>
      <c r="G1746" s="8"/>
      <c r="H1746" s="92"/>
      <c r="I1746" s="92"/>
      <c r="J1746" s="92"/>
      <c r="K1746" s="92"/>
      <c r="L1746" s="96"/>
    </row>
    <row r="1747" spans="1:12" ht="25.5">
      <c r="A1747" s="93"/>
      <c r="B1747" s="34" t="s">
        <v>22</v>
      </c>
      <c r="C1747" s="238"/>
      <c r="D1747" s="238"/>
      <c r="E1747" s="238"/>
      <c r="F1747" s="90"/>
      <c r="G1747" s="90" t="s">
        <v>23</v>
      </c>
      <c r="H1747" s="60"/>
      <c r="I1747" s="60"/>
      <c r="J1747" s="60"/>
      <c r="K1747" s="60"/>
      <c r="L1747" s="56"/>
    </row>
    <row r="1748" spans="1:12" ht="12.75">
      <c r="A1748" s="94"/>
      <c r="B1748" s="33" t="s">
        <v>25</v>
      </c>
      <c r="C1748" s="236"/>
      <c r="D1748" s="236"/>
      <c r="E1748" s="236"/>
      <c r="F1748" s="90"/>
      <c r="G1748" s="90" t="s">
        <v>24</v>
      </c>
      <c r="H1748" s="91"/>
      <c r="I1748" s="91"/>
      <c r="J1748" s="91"/>
      <c r="K1748" s="91"/>
      <c r="L1748" s="95"/>
    </row>
    <row r="1749" spans="1:12" ht="12.75">
      <c r="A1749" s="94"/>
      <c r="B1749" s="34" t="s">
        <v>28</v>
      </c>
      <c r="C1749" s="236"/>
      <c r="D1749" s="236"/>
      <c r="E1749" s="236"/>
      <c r="F1749" s="90"/>
      <c r="G1749" s="90"/>
      <c r="H1749" s="91"/>
      <c r="I1749" s="91"/>
      <c r="J1749" s="91"/>
      <c r="K1749" s="91"/>
      <c r="L1749" s="95"/>
    </row>
    <row r="1750" spans="1:12" ht="13.5" thickBot="1">
      <c r="A1750" s="97"/>
      <c r="B1750" s="16" t="s">
        <v>29</v>
      </c>
      <c r="C1750" s="239"/>
      <c r="D1750" s="239"/>
      <c r="E1750" s="239"/>
      <c r="F1750" s="98"/>
      <c r="G1750" s="99"/>
      <c r="H1750" s="100"/>
      <c r="I1750" s="100"/>
      <c r="J1750" s="100"/>
      <c r="K1750" s="100"/>
      <c r="L1750" s="101"/>
    </row>
    <row r="1751" spans="1:12" ht="12.75" customHeight="1" thickBot="1">
      <c r="A1751" s="203" t="s">
        <v>26</v>
      </c>
      <c r="B1751" s="204"/>
      <c r="C1751" s="204"/>
      <c r="D1751" s="204"/>
      <c r="E1751" s="204"/>
      <c r="F1751" s="205"/>
      <c r="G1751" s="205"/>
      <c r="H1751" s="205"/>
      <c r="I1751" s="205"/>
      <c r="J1751" s="205"/>
      <c r="K1751" s="205"/>
      <c r="L1751" s="206"/>
    </row>
    <row r="1752" ht="12.75" customHeight="1"/>
    <row r="1754" ht="12" customHeight="1">
      <c r="G1754" s="74">
        <v>40</v>
      </c>
    </row>
    <row r="1755" ht="14.25" customHeight="1">
      <c r="G1755" s="74"/>
    </row>
    <row r="1756" ht="12.75" customHeight="1"/>
    <row r="1757" spans="1:12" ht="12.75">
      <c r="A1757" s="269" t="s">
        <v>34</v>
      </c>
      <c r="B1757" s="270"/>
      <c r="C1757" s="270"/>
      <c r="D1757" s="270"/>
      <c r="E1757" s="270"/>
      <c r="F1757" s="270"/>
      <c r="G1757" s="270"/>
      <c r="H1757" s="270"/>
      <c r="I1757" s="270"/>
      <c r="J1757" s="270"/>
      <c r="K1757" s="270"/>
      <c r="L1757" s="270"/>
    </row>
    <row r="1758" spans="1:12" ht="12.75">
      <c r="A1758" s="246" t="s">
        <v>30</v>
      </c>
      <c r="B1758" s="246"/>
      <c r="C1758" s="246"/>
      <c r="D1758" s="246"/>
      <c r="E1758" s="246"/>
      <c r="F1758" s="246"/>
      <c r="G1758" s="246"/>
      <c r="H1758" s="246"/>
      <c r="I1758" s="246"/>
      <c r="J1758" s="246"/>
      <c r="K1758" s="246"/>
      <c r="L1758" s="246"/>
    </row>
    <row r="1759" spans="1:12" ht="16.5" customHeight="1" thickBot="1">
      <c r="A1759" s="271" t="s">
        <v>507</v>
      </c>
      <c r="B1759" s="271"/>
      <c r="C1759" s="271"/>
      <c r="D1759" s="271"/>
      <c r="E1759" s="271"/>
      <c r="F1759" s="271"/>
      <c r="G1759" s="271"/>
      <c r="H1759" s="271"/>
      <c r="I1759" s="271"/>
      <c r="J1759" s="271"/>
      <c r="K1759" s="271"/>
      <c r="L1759" s="271"/>
    </row>
    <row r="1760" spans="1:12" ht="13.5" thickBot="1">
      <c r="A1760" s="246" t="s">
        <v>11</v>
      </c>
      <c r="B1760" s="246"/>
      <c r="C1760" s="280" t="s">
        <v>43</v>
      </c>
      <c r="D1760" s="281"/>
      <c r="E1760" s="281"/>
      <c r="F1760" s="281"/>
      <c r="G1760" s="281"/>
      <c r="H1760" s="281"/>
      <c r="I1760" s="281"/>
      <c r="J1760" s="281"/>
      <c r="K1760" s="281"/>
      <c r="L1760" s="282"/>
    </row>
    <row r="1761" spans="1:12" ht="12.75">
      <c r="A1761" s="246" t="s">
        <v>12</v>
      </c>
      <c r="B1761" s="246"/>
      <c r="C1761" s="247" t="s">
        <v>54</v>
      </c>
      <c r="D1761" s="248"/>
      <c r="E1761" s="248"/>
      <c r="F1761" s="248"/>
      <c r="G1761" s="248"/>
      <c r="H1761" s="248"/>
      <c r="I1761" s="248"/>
      <c r="J1761" s="248"/>
      <c r="K1761" s="248"/>
      <c r="L1761" s="249"/>
    </row>
    <row r="1762" spans="1:12" ht="13.5" thickBot="1">
      <c r="A1762" s="23"/>
      <c r="B1762" s="23"/>
      <c r="C1762" s="250"/>
      <c r="D1762" s="251"/>
      <c r="E1762" s="251"/>
      <c r="F1762" s="251"/>
      <c r="G1762" s="251"/>
      <c r="H1762" s="251"/>
      <c r="I1762" s="251"/>
      <c r="J1762" s="251"/>
      <c r="K1762" s="251"/>
      <c r="L1762" s="252"/>
    </row>
    <row r="1763" spans="1:12" ht="12.75">
      <c r="A1763" s="253" t="s">
        <v>13</v>
      </c>
      <c r="B1763" s="254"/>
      <c r="C1763" s="254"/>
      <c r="D1763" s="255"/>
      <c r="E1763" s="256" t="s">
        <v>14</v>
      </c>
      <c r="F1763" s="257"/>
      <c r="G1763" s="257"/>
      <c r="H1763" s="258"/>
      <c r="I1763" s="259" t="s">
        <v>15</v>
      </c>
      <c r="J1763" s="260"/>
      <c r="K1763" s="260"/>
      <c r="L1763" s="261"/>
    </row>
    <row r="1764" spans="1:12" ht="12.75">
      <c r="A1764" s="262" t="s">
        <v>483</v>
      </c>
      <c r="B1764" s="263"/>
      <c r="C1764" s="263"/>
      <c r="D1764" s="264"/>
      <c r="E1764" s="265"/>
      <c r="F1764" s="266"/>
      <c r="G1764" s="266"/>
      <c r="H1764" s="267"/>
      <c r="I1764" s="265"/>
      <c r="J1764" s="266"/>
      <c r="K1764" s="266"/>
      <c r="L1764" s="268"/>
    </row>
    <row r="1765" spans="1:12" ht="12.75">
      <c r="A1765" s="240" t="s">
        <v>31</v>
      </c>
      <c r="B1765" s="241"/>
      <c r="C1765" s="241"/>
      <c r="D1765" s="241"/>
      <c r="E1765" s="3"/>
      <c r="F1765" s="3"/>
      <c r="G1765" s="3"/>
      <c r="H1765" s="4">
        <v>2018</v>
      </c>
      <c r="I1765" s="4">
        <v>2019</v>
      </c>
      <c r="J1765" s="4">
        <v>2020</v>
      </c>
      <c r="K1765" s="4">
        <v>2021</v>
      </c>
      <c r="L1765" s="5" t="s">
        <v>16</v>
      </c>
    </row>
    <row r="1766" spans="1:12" ht="12.75">
      <c r="A1766" s="242" t="s">
        <v>17</v>
      </c>
      <c r="B1766" s="243"/>
      <c r="C1766" s="244"/>
      <c r="D1766" s="6"/>
      <c r="E1766" s="7"/>
      <c r="F1766" s="7"/>
      <c r="G1766" s="7"/>
      <c r="H1766" s="8">
        <f>H1771+H1775+H1779+H1783+H1787+H1791</f>
        <v>20000</v>
      </c>
      <c r="I1766" s="8">
        <f>I1771+I1775+I1779+I1783+I1787+I1791</f>
        <v>22000</v>
      </c>
      <c r="J1766" s="8">
        <f>J1771+J1775+J1779+J1783+J1787+J1791</f>
        <v>24000</v>
      </c>
      <c r="K1766" s="8">
        <f>K1771+K1775+K1779+K1783+K1787+K1791</f>
        <v>26000</v>
      </c>
      <c r="L1766" s="9">
        <f>SUM(H1766:K1766)</f>
        <v>92000</v>
      </c>
    </row>
    <row r="1767" spans="1:12" ht="13.5" thickBot="1">
      <c r="A1767" s="38"/>
      <c r="B1767" s="39"/>
      <c r="C1767" s="245"/>
      <c r="D1767" s="245"/>
      <c r="E1767" s="245"/>
      <c r="F1767" s="88"/>
      <c r="G1767" s="41"/>
      <c r="H1767" s="42"/>
      <c r="I1767" s="42"/>
      <c r="J1767" s="42"/>
      <c r="K1767" s="42"/>
      <c r="L1767" s="43"/>
    </row>
    <row r="1768" spans="1:12" ht="12.75">
      <c r="A1768" s="213" t="s">
        <v>18</v>
      </c>
      <c r="B1768" s="215" t="s">
        <v>27</v>
      </c>
      <c r="C1768" s="215"/>
      <c r="D1768" s="215"/>
      <c r="E1768" s="215"/>
      <c r="F1768" s="215" t="s">
        <v>19</v>
      </c>
      <c r="G1768" s="218" t="s">
        <v>20</v>
      </c>
      <c r="H1768" s="209">
        <v>2018</v>
      </c>
      <c r="I1768" s="209">
        <v>2019</v>
      </c>
      <c r="J1768" s="209">
        <v>2020</v>
      </c>
      <c r="K1768" s="209">
        <v>2021</v>
      </c>
      <c r="L1768" s="211" t="s">
        <v>21</v>
      </c>
    </row>
    <row r="1769" spans="1:12" ht="12.75">
      <c r="A1769" s="214"/>
      <c r="B1769" s="216"/>
      <c r="C1769" s="216"/>
      <c r="D1769" s="216"/>
      <c r="E1769" s="216"/>
      <c r="F1769" s="217"/>
      <c r="G1769" s="219"/>
      <c r="H1769" s="220"/>
      <c r="I1769" s="210"/>
      <c r="J1769" s="210"/>
      <c r="K1769" s="210"/>
      <c r="L1769" s="212"/>
    </row>
    <row r="1770" spans="1:12" ht="25.5">
      <c r="A1770" s="93" t="s">
        <v>172</v>
      </c>
      <c r="B1770" s="34" t="s">
        <v>22</v>
      </c>
      <c r="C1770" s="238" t="s">
        <v>440</v>
      </c>
      <c r="D1770" s="238"/>
      <c r="E1770" s="238"/>
      <c r="F1770" s="90"/>
      <c r="G1770" s="90" t="s">
        <v>23</v>
      </c>
      <c r="H1770" s="60">
        <v>1</v>
      </c>
      <c r="I1770" s="60">
        <v>1</v>
      </c>
      <c r="J1770" s="60">
        <v>1</v>
      </c>
      <c r="K1770" s="60">
        <v>1</v>
      </c>
      <c r="L1770" s="56">
        <f>SUM(H1770:K1770)</f>
        <v>4</v>
      </c>
    </row>
    <row r="1771" spans="1:12" ht="12.75">
      <c r="A1771" s="94"/>
      <c r="B1771" s="33" t="s">
        <v>25</v>
      </c>
      <c r="C1771" s="236" t="s">
        <v>39</v>
      </c>
      <c r="D1771" s="236"/>
      <c r="E1771" s="236"/>
      <c r="F1771" s="90"/>
      <c r="G1771" s="90" t="s">
        <v>24</v>
      </c>
      <c r="H1771" s="91">
        <v>15000</v>
      </c>
      <c r="I1771" s="91">
        <v>17000</v>
      </c>
      <c r="J1771" s="91">
        <v>19000</v>
      </c>
      <c r="K1771" s="91">
        <v>21000</v>
      </c>
      <c r="L1771" s="95">
        <f>SUM(H1771:K1771)</f>
        <v>72000</v>
      </c>
    </row>
    <row r="1772" spans="1:12" ht="12.75">
      <c r="A1772" s="94"/>
      <c r="B1772" s="34" t="s">
        <v>28</v>
      </c>
      <c r="C1772" s="236" t="s">
        <v>161</v>
      </c>
      <c r="D1772" s="236"/>
      <c r="E1772" s="236"/>
      <c r="F1772" s="90"/>
      <c r="G1772" s="90"/>
      <c r="H1772" s="91"/>
      <c r="I1772" s="91"/>
      <c r="J1772" s="91"/>
      <c r="K1772" s="91"/>
      <c r="L1772" s="95"/>
    </row>
    <row r="1773" spans="1:12" ht="12.75">
      <c r="A1773" s="94"/>
      <c r="B1773" s="33" t="s">
        <v>29</v>
      </c>
      <c r="C1773" s="237" t="s">
        <v>47</v>
      </c>
      <c r="D1773" s="237"/>
      <c r="E1773" s="237"/>
      <c r="F1773" s="90"/>
      <c r="G1773" s="8"/>
      <c r="H1773" s="92"/>
      <c r="I1773" s="92"/>
      <c r="J1773" s="92"/>
      <c r="K1773" s="92"/>
      <c r="L1773" s="96"/>
    </row>
    <row r="1774" spans="1:12" ht="25.5">
      <c r="A1774" s="93" t="s">
        <v>173</v>
      </c>
      <c r="B1774" s="34" t="s">
        <v>22</v>
      </c>
      <c r="C1774" s="238" t="s">
        <v>441</v>
      </c>
      <c r="D1774" s="238"/>
      <c r="E1774" s="238"/>
      <c r="F1774" s="90"/>
      <c r="G1774" s="90" t="s">
        <v>23</v>
      </c>
      <c r="H1774" s="60">
        <v>1</v>
      </c>
      <c r="I1774" s="60">
        <v>1</v>
      </c>
      <c r="J1774" s="60">
        <v>1</v>
      </c>
      <c r="K1774" s="60">
        <v>1</v>
      </c>
      <c r="L1774" s="56">
        <f>SUM(H1774:K1774)</f>
        <v>4</v>
      </c>
    </row>
    <row r="1775" spans="1:12" ht="12.75">
      <c r="A1775" s="94"/>
      <c r="B1775" s="33" t="s">
        <v>25</v>
      </c>
      <c r="C1775" s="236" t="s">
        <v>41</v>
      </c>
      <c r="D1775" s="236"/>
      <c r="E1775" s="236"/>
      <c r="F1775" s="90"/>
      <c r="G1775" s="90" t="s">
        <v>24</v>
      </c>
      <c r="H1775" s="91">
        <v>5000</v>
      </c>
      <c r="I1775" s="91">
        <v>5000</v>
      </c>
      <c r="J1775" s="91">
        <v>5000</v>
      </c>
      <c r="K1775" s="91">
        <v>5000</v>
      </c>
      <c r="L1775" s="95">
        <f>SUM(H1775:K1775)</f>
        <v>20000</v>
      </c>
    </row>
    <row r="1776" spans="1:12" ht="12.75">
      <c r="A1776" s="94"/>
      <c r="B1776" s="34" t="s">
        <v>28</v>
      </c>
      <c r="C1776" s="236" t="s">
        <v>161</v>
      </c>
      <c r="D1776" s="236"/>
      <c r="E1776" s="236"/>
      <c r="F1776" s="90"/>
      <c r="G1776" s="90"/>
      <c r="H1776" s="91"/>
      <c r="I1776" s="91"/>
      <c r="J1776" s="91"/>
      <c r="K1776" s="91"/>
      <c r="L1776" s="95"/>
    </row>
    <row r="1777" spans="1:12" ht="12.75">
      <c r="A1777" s="94"/>
      <c r="B1777" s="33" t="s">
        <v>29</v>
      </c>
      <c r="C1777" s="237" t="s">
        <v>47</v>
      </c>
      <c r="D1777" s="237"/>
      <c r="E1777" s="237"/>
      <c r="F1777" s="90"/>
      <c r="G1777" s="8"/>
      <c r="H1777" s="92"/>
      <c r="I1777" s="92"/>
      <c r="J1777" s="92"/>
      <c r="K1777" s="92"/>
      <c r="L1777" s="96"/>
    </row>
    <row r="1778" spans="1:12" ht="25.5">
      <c r="A1778" s="93"/>
      <c r="B1778" s="34" t="s">
        <v>22</v>
      </c>
      <c r="C1778" s="238"/>
      <c r="D1778" s="238"/>
      <c r="E1778" s="238"/>
      <c r="F1778" s="90"/>
      <c r="G1778" s="90" t="s">
        <v>23</v>
      </c>
      <c r="H1778" s="60"/>
      <c r="I1778" s="60"/>
      <c r="J1778" s="60"/>
      <c r="K1778" s="60"/>
      <c r="L1778" s="56"/>
    </row>
    <row r="1779" spans="1:12" ht="12.75">
      <c r="A1779" s="94"/>
      <c r="B1779" s="33" t="s">
        <v>25</v>
      </c>
      <c r="C1779" s="236"/>
      <c r="D1779" s="236"/>
      <c r="E1779" s="236"/>
      <c r="F1779" s="90"/>
      <c r="G1779" s="90" t="s">
        <v>24</v>
      </c>
      <c r="H1779" s="91"/>
      <c r="I1779" s="91"/>
      <c r="J1779" s="91"/>
      <c r="K1779" s="91"/>
      <c r="L1779" s="95"/>
    </row>
    <row r="1780" spans="1:12" ht="12.75">
      <c r="A1780" s="94"/>
      <c r="B1780" s="34" t="s">
        <v>28</v>
      </c>
      <c r="C1780" s="236"/>
      <c r="D1780" s="236"/>
      <c r="E1780" s="236"/>
      <c r="F1780" s="90"/>
      <c r="G1780" s="90"/>
      <c r="H1780" s="91"/>
      <c r="I1780" s="91"/>
      <c r="J1780" s="91"/>
      <c r="K1780" s="91"/>
      <c r="L1780" s="95"/>
    </row>
    <row r="1781" spans="1:12" ht="12.75">
      <c r="A1781" s="94"/>
      <c r="B1781" s="33" t="s">
        <v>29</v>
      </c>
      <c r="C1781" s="237"/>
      <c r="D1781" s="237"/>
      <c r="E1781" s="237"/>
      <c r="F1781" s="90"/>
      <c r="G1781" s="8"/>
      <c r="H1781" s="92"/>
      <c r="I1781" s="92"/>
      <c r="J1781" s="92"/>
      <c r="K1781" s="92"/>
      <c r="L1781" s="96"/>
    </row>
    <row r="1782" spans="1:12" ht="25.5">
      <c r="A1782" s="93"/>
      <c r="B1782" s="34" t="s">
        <v>22</v>
      </c>
      <c r="C1782" s="238"/>
      <c r="D1782" s="238"/>
      <c r="E1782" s="238"/>
      <c r="F1782" s="90"/>
      <c r="G1782" s="90" t="s">
        <v>23</v>
      </c>
      <c r="H1782" s="60"/>
      <c r="I1782" s="60"/>
      <c r="J1782" s="60"/>
      <c r="K1782" s="60"/>
      <c r="L1782" s="56"/>
    </row>
    <row r="1783" spans="1:12" ht="12.75">
      <c r="A1783" s="94"/>
      <c r="B1783" s="33" t="s">
        <v>25</v>
      </c>
      <c r="C1783" s="236"/>
      <c r="D1783" s="236"/>
      <c r="E1783" s="236"/>
      <c r="F1783" s="90"/>
      <c r="G1783" s="90" t="s">
        <v>24</v>
      </c>
      <c r="H1783" s="91"/>
      <c r="I1783" s="91"/>
      <c r="J1783" s="91"/>
      <c r="K1783" s="91"/>
      <c r="L1783" s="95"/>
    </row>
    <row r="1784" spans="1:12" ht="12.75">
      <c r="A1784" s="94"/>
      <c r="B1784" s="34" t="s">
        <v>28</v>
      </c>
      <c r="C1784" s="236"/>
      <c r="D1784" s="236"/>
      <c r="E1784" s="236"/>
      <c r="F1784" s="90"/>
      <c r="G1784" s="90"/>
      <c r="H1784" s="91"/>
      <c r="I1784" s="91"/>
      <c r="J1784" s="91"/>
      <c r="K1784" s="91"/>
      <c r="L1784" s="95"/>
    </row>
    <row r="1785" spans="1:12" ht="12.75">
      <c r="A1785" s="94"/>
      <c r="B1785" s="33" t="s">
        <v>29</v>
      </c>
      <c r="C1785" s="237"/>
      <c r="D1785" s="237"/>
      <c r="E1785" s="237"/>
      <c r="F1785" s="90"/>
      <c r="G1785" s="8"/>
      <c r="H1785" s="92"/>
      <c r="I1785" s="92"/>
      <c r="J1785" s="92"/>
      <c r="K1785" s="92"/>
      <c r="L1785" s="96"/>
    </row>
    <row r="1786" spans="1:12" ht="25.5">
      <c r="A1786" s="93"/>
      <c r="B1786" s="34" t="s">
        <v>22</v>
      </c>
      <c r="C1786" s="238"/>
      <c r="D1786" s="238"/>
      <c r="E1786" s="238"/>
      <c r="F1786" s="90"/>
      <c r="G1786" s="90" t="s">
        <v>23</v>
      </c>
      <c r="H1786" s="60"/>
      <c r="I1786" s="60"/>
      <c r="J1786" s="60"/>
      <c r="K1786" s="60"/>
      <c r="L1786" s="56"/>
    </row>
    <row r="1787" spans="1:12" ht="12.75">
      <c r="A1787" s="94"/>
      <c r="B1787" s="33" t="s">
        <v>25</v>
      </c>
      <c r="C1787" s="236"/>
      <c r="D1787" s="236"/>
      <c r="E1787" s="236"/>
      <c r="F1787" s="90"/>
      <c r="G1787" s="90" t="s">
        <v>24</v>
      </c>
      <c r="H1787" s="91"/>
      <c r="I1787" s="91"/>
      <c r="J1787" s="91"/>
      <c r="K1787" s="91"/>
      <c r="L1787" s="95"/>
    </row>
    <row r="1788" spans="1:12" ht="12.75">
      <c r="A1788" s="94"/>
      <c r="B1788" s="34" t="s">
        <v>28</v>
      </c>
      <c r="C1788" s="236"/>
      <c r="D1788" s="236"/>
      <c r="E1788" s="236"/>
      <c r="F1788" s="90"/>
      <c r="G1788" s="90"/>
      <c r="H1788" s="91"/>
      <c r="I1788" s="91"/>
      <c r="J1788" s="91"/>
      <c r="K1788" s="91"/>
      <c r="L1788" s="95"/>
    </row>
    <row r="1789" spans="1:12" ht="12.75">
      <c r="A1789" s="94"/>
      <c r="B1789" s="33" t="s">
        <v>29</v>
      </c>
      <c r="C1789" s="237"/>
      <c r="D1789" s="237"/>
      <c r="E1789" s="237"/>
      <c r="F1789" s="90"/>
      <c r="G1789" s="8"/>
      <c r="H1789" s="92"/>
      <c r="I1789" s="92"/>
      <c r="J1789" s="92"/>
      <c r="K1789" s="92"/>
      <c r="L1789" s="96"/>
    </row>
    <row r="1790" spans="1:12" ht="25.5">
      <c r="A1790" s="93"/>
      <c r="B1790" s="34" t="s">
        <v>22</v>
      </c>
      <c r="C1790" s="238"/>
      <c r="D1790" s="238"/>
      <c r="E1790" s="238"/>
      <c r="F1790" s="90"/>
      <c r="G1790" s="90" t="s">
        <v>23</v>
      </c>
      <c r="H1790" s="60"/>
      <c r="I1790" s="60"/>
      <c r="J1790" s="60"/>
      <c r="K1790" s="60"/>
      <c r="L1790" s="56"/>
    </row>
    <row r="1791" spans="1:12" ht="12.75">
      <c r="A1791" s="94"/>
      <c r="B1791" s="33" t="s">
        <v>25</v>
      </c>
      <c r="C1791" s="236"/>
      <c r="D1791" s="236"/>
      <c r="E1791" s="236"/>
      <c r="F1791" s="90"/>
      <c r="G1791" s="90" t="s">
        <v>24</v>
      </c>
      <c r="H1791" s="91"/>
      <c r="I1791" s="91"/>
      <c r="J1791" s="91"/>
      <c r="K1791" s="91"/>
      <c r="L1791" s="95"/>
    </row>
    <row r="1792" spans="1:12" ht="12.75">
      <c r="A1792" s="94"/>
      <c r="B1792" s="34" t="s">
        <v>28</v>
      </c>
      <c r="C1792" s="236"/>
      <c r="D1792" s="236"/>
      <c r="E1792" s="236"/>
      <c r="F1792" s="90"/>
      <c r="G1792" s="90"/>
      <c r="H1792" s="91"/>
      <c r="I1792" s="91"/>
      <c r="J1792" s="91"/>
      <c r="K1792" s="91"/>
      <c r="L1792" s="95"/>
    </row>
    <row r="1793" spans="1:12" ht="12.75">
      <c r="A1793" s="94"/>
      <c r="B1793" s="33" t="s">
        <v>29</v>
      </c>
      <c r="C1793" s="237"/>
      <c r="D1793" s="237"/>
      <c r="E1793" s="237"/>
      <c r="F1793" s="90"/>
      <c r="G1793" s="8"/>
      <c r="H1793" s="92"/>
      <c r="I1793" s="92"/>
      <c r="J1793" s="92"/>
      <c r="K1793" s="92"/>
      <c r="L1793" s="96"/>
    </row>
    <row r="1794" spans="1:12" ht="13.5" thickBot="1">
      <c r="A1794" s="203" t="s">
        <v>26</v>
      </c>
      <c r="B1794" s="204"/>
      <c r="C1794" s="204"/>
      <c r="D1794" s="204"/>
      <c r="E1794" s="204"/>
      <c r="F1794" s="205"/>
      <c r="G1794" s="205"/>
      <c r="H1794" s="205"/>
      <c r="I1794" s="205"/>
      <c r="J1794" s="205"/>
      <c r="K1794" s="205"/>
      <c r="L1794" s="206"/>
    </row>
    <row r="1795" spans="1:12" ht="12.75">
      <c r="A1795" s="29"/>
      <c r="B1795" s="29"/>
      <c r="C1795" s="29"/>
      <c r="D1795" s="29"/>
      <c r="E1795" s="29"/>
      <c r="F1795" s="30"/>
      <c r="H1795" s="30"/>
      <c r="I1795" s="30"/>
      <c r="J1795" s="30"/>
      <c r="K1795" s="30"/>
      <c r="L1795" s="30"/>
    </row>
    <row r="1796" spans="1:12" ht="12.75">
      <c r="A1796" s="29"/>
      <c r="B1796" s="29"/>
      <c r="C1796" s="29"/>
      <c r="D1796" s="29"/>
      <c r="E1796" s="29"/>
      <c r="F1796" s="30"/>
      <c r="H1796" s="30"/>
      <c r="I1796" s="30"/>
      <c r="J1796" s="30"/>
      <c r="K1796" s="30"/>
      <c r="L1796" s="30"/>
    </row>
    <row r="1797" spans="1:12" ht="12.75">
      <c r="A1797" s="29"/>
      <c r="B1797" s="29"/>
      <c r="C1797" s="29"/>
      <c r="D1797" s="29"/>
      <c r="E1797" s="29"/>
      <c r="F1797" s="30"/>
      <c r="G1797" s="89"/>
      <c r="H1797" s="30"/>
      <c r="I1797" s="30"/>
      <c r="J1797" s="30"/>
      <c r="K1797" s="30"/>
      <c r="L1797" s="30"/>
    </row>
    <row r="1798" spans="1:12" ht="12.75">
      <c r="A1798" s="29"/>
      <c r="B1798" s="29"/>
      <c r="C1798" s="29"/>
      <c r="D1798" s="29"/>
      <c r="E1798" s="29"/>
      <c r="F1798" s="30"/>
      <c r="G1798" s="89">
        <v>41</v>
      </c>
      <c r="H1798" s="30"/>
      <c r="I1798" s="30"/>
      <c r="J1798" s="30"/>
      <c r="K1798" s="30"/>
      <c r="L1798" s="30"/>
    </row>
    <row r="1799" spans="1:12" ht="12.75">
      <c r="A1799" s="29"/>
      <c r="B1799" s="29"/>
      <c r="C1799" s="29"/>
      <c r="D1799" s="29"/>
      <c r="E1799" s="29"/>
      <c r="F1799" s="30"/>
      <c r="H1799" s="30"/>
      <c r="I1799" s="30"/>
      <c r="J1799" s="30"/>
      <c r="K1799" s="30"/>
      <c r="L1799" s="30"/>
    </row>
    <row r="1800" spans="1:12" ht="12.75">
      <c r="A1800" s="29"/>
      <c r="B1800" s="29"/>
      <c r="C1800" s="29"/>
      <c r="D1800" s="29"/>
      <c r="E1800" s="29"/>
      <c r="F1800" s="30"/>
      <c r="H1800" s="30"/>
      <c r="I1800" s="30"/>
      <c r="J1800" s="30"/>
      <c r="K1800" s="30"/>
      <c r="L1800" s="30"/>
    </row>
    <row r="1801" spans="1:12" ht="12.75">
      <c r="A1801" s="269" t="s">
        <v>34</v>
      </c>
      <c r="B1801" s="270"/>
      <c r="C1801" s="270"/>
      <c r="D1801" s="270"/>
      <c r="E1801" s="270"/>
      <c r="F1801" s="270"/>
      <c r="G1801" s="270"/>
      <c r="H1801" s="270"/>
      <c r="I1801" s="270"/>
      <c r="J1801" s="270"/>
      <c r="K1801" s="270"/>
      <c r="L1801" s="270"/>
    </row>
    <row r="1802" spans="1:12" ht="12.75">
      <c r="A1802" s="246" t="s">
        <v>30</v>
      </c>
      <c r="B1802" s="246"/>
      <c r="C1802" s="246"/>
      <c r="D1802" s="246"/>
      <c r="E1802" s="246"/>
      <c r="F1802" s="246"/>
      <c r="G1802" s="246"/>
      <c r="H1802" s="246"/>
      <c r="I1802" s="246"/>
      <c r="J1802" s="246"/>
      <c r="K1802" s="246"/>
      <c r="L1802" s="246"/>
    </row>
    <row r="1803" spans="1:12" ht="13.5" thickBot="1">
      <c r="A1803" s="271" t="s">
        <v>508</v>
      </c>
      <c r="B1803" s="271"/>
      <c r="C1803" s="271"/>
      <c r="D1803" s="271"/>
      <c r="E1803" s="271"/>
      <c r="F1803" s="271"/>
      <c r="G1803" s="271"/>
      <c r="H1803" s="271"/>
      <c r="I1803" s="271"/>
      <c r="J1803" s="271"/>
      <c r="K1803" s="271"/>
      <c r="L1803" s="271"/>
    </row>
    <row r="1804" spans="1:12" ht="13.5" thickBot="1">
      <c r="A1804" s="246" t="s">
        <v>11</v>
      </c>
      <c r="B1804" s="246"/>
      <c r="C1804" s="280" t="s">
        <v>162</v>
      </c>
      <c r="D1804" s="281"/>
      <c r="E1804" s="281"/>
      <c r="F1804" s="281"/>
      <c r="G1804" s="281"/>
      <c r="H1804" s="281"/>
      <c r="I1804" s="281"/>
      <c r="J1804" s="281"/>
      <c r="K1804" s="281"/>
      <c r="L1804" s="282"/>
    </row>
    <row r="1805" spans="1:12" ht="12.75">
      <c r="A1805" s="246" t="s">
        <v>12</v>
      </c>
      <c r="B1805" s="246"/>
      <c r="C1805" s="247" t="s">
        <v>185</v>
      </c>
      <c r="D1805" s="248"/>
      <c r="E1805" s="248"/>
      <c r="F1805" s="248"/>
      <c r="G1805" s="248"/>
      <c r="H1805" s="248"/>
      <c r="I1805" s="248"/>
      <c r="J1805" s="248"/>
      <c r="K1805" s="248"/>
      <c r="L1805" s="249"/>
    </row>
    <row r="1806" spans="1:12" ht="13.5" thickBot="1">
      <c r="A1806" s="23"/>
      <c r="B1806" s="23"/>
      <c r="C1806" s="250"/>
      <c r="D1806" s="251"/>
      <c r="E1806" s="251"/>
      <c r="F1806" s="251"/>
      <c r="G1806" s="251"/>
      <c r="H1806" s="251"/>
      <c r="I1806" s="251"/>
      <c r="J1806" s="251"/>
      <c r="K1806" s="251"/>
      <c r="L1806" s="252"/>
    </row>
    <row r="1807" spans="1:12" ht="12.75">
      <c r="A1807" s="253" t="s">
        <v>13</v>
      </c>
      <c r="B1807" s="254"/>
      <c r="C1807" s="254"/>
      <c r="D1807" s="255"/>
      <c r="E1807" s="256" t="s">
        <v>14</v>
      </c>
      <c r="F1807" s="257"/>
      <c r="G1807" s="257"/>
      <c r="H1807" s="258"/>
      <c r="I1807" s="259" t="s">
        <v>15</v>
      </c>
      <c r="J1807" s="260"/>
      <c r="K1807" s="260"/>
      <c r="L1807" s="261"/>
    </row>
    <row r="1808" spans="1:12" ht="12.75">
      <c r="A1808" s="262" t="s">
        <v>483</v>
      </c>
      <c r="B1808" s="263"/>
      <c r="C1808" s="263"/>
      <c r="D1808" s="264"/>
      <c r="E1808" s="265"/>
      <c r="F1808" s="266"/>
      <c r="G1808" s="266"/>
      <c r="H1808" s="267"/>
      <c r="I1808" s="265"/>
      <c r="J1808" s="266"/>
      <c r="K1808" s="266"/>
      <c r="L1808" s="268"/>
    </row>
    <row r="1809" spans="1:12" ht="12.75">
      <c r="A1809" s="240" t="s">
        <v>31</v>
      </c>
      <c r="B1809" s="241"/>
      <c r="C1809" s="241"/>
      <c r="D1809" s="241"/>
      <c r="E1809" s="3"/>
      <c r="F1809" s="3"/>
      <c r="G1809" s="3"/>
      <c r="H1809" s="4">
        <v>2018</v>
      </c>
      <c r="I1809" s="4">
        <v>2019</v>
      </c>
      <c r="J1809" s="4">
        <v>2020</v>
      </c>
      <c r="K1809" s="4">
        <v>2021</v>
      </c>
      <c r="L1809" s="5" t="s">
        <v>16</v>
      </c>
    </row>
    <row r="1810" spans="1:12" ht="12.75">
      <c r="A1810" s="242" t="s">
        <v>17</v>
      </c>
      <c r="B1810" s="243"/>
      <c r="C1810" s="244"/>
      <c r="D1810" s="6"/>
      <c r="E1810" s="7"/>
      <c r="F1810" s="7"/>
      <c r="G1810" s="7"/>
      <c r="H1810" s="8">
        <f>H1815+H1819+H1823+H1827+H1831+H1835</f>
        <v>100000</v>
      </c>
      <c r="I1810" s="8">
        <f>I1815+I1819+I1823+I1827+I1831+I1835</f>
        <v>111000</v>
      </c>
      <c r="J1810" s="8">
        <f>J1815+J1819+J1823+J1827+J1831+J1835</f>
        <v>122000</v>
      </c>
      <c r="K1810" s="8">
        <f>K1815+K1819+K1823+K1827+K1831+K1835</f>
        <v>135000</v>
      </c>
      <c r="L1810" s="9">
        <f>SUM(H1810:K1810)</f>
        <v>468000</v>
      </c>
    </row>
    <row r="1811" spans="1:12" ht="13.5" thickBot="1">
      <c r="A1811" s="139"/>
      <c r="B1811" s="136"/>
      <c r="C1811" s="275"/>
      <c r="D1811" s="275"/>
      <c r="E1811" s="275"/>
      <c r="F1811" s="140"/>
      <c r="G1811" s="137"/>
      <c r="H1811" s="141"/>
      <c r="I1811" s="141"/>
      <c r="J1811" s="141"/>
      <c r="K1811" s="141"/>
      <c r="L1811" s="142"/>
    </row>
    <row r="1812" spans="1:12" ht="12.75">
      <c r="A1812" s="213" t="s">
        <v>18</v>
      </c>
      <c r="B1812" s="215" t="s">
        <v>27</v>
      </c>
      <c r="C1812" s="215"/>
      <c r="D1812" s="215"/>
      <c r="E1812" s="215"/>
      <c r="F1812" s="215" t="s">
        <v>19</v>
      </c>
      <c r="G1812" s="218" t="s">
        <v>20</v>
      </c>
      <c r="H1812" s="209">
        <v>2018</v>
      </c>
      <c r="I1812" s="209">
        <v>2019</v>
      </c>
      <c r="J1812" s="209">
        <v>2020</v>
      </c>
      <c r="K1812" s="209">
        <v>2021</v>
      </c>
      <c r="L1812" s="211" t="s">
        <v>21</v>
      </c>
    </row>
    <row r="1813" spans="1:12" ht="12.75">
      <c r="A1813" s="214"/>
      <c r="B1813" s="216"/>
      <c r="C1813" s="216"/>
      <c r="D1813" s="216"/>
      <c r="E1813" s="216"/>
      <c r="F1813" s="217"/>
      <c r="G1813" s="219"/>
      <c r="H1813" s="220"/>
      <c r="I1813" s="210"/>
      <c r="J1813" s="210"/>
      <c r="K1813" s="210"/>
      <c r="L1813" s="212"/>
    </row>
    <row r="1814" spans="1:12" ht="25.5">
      <c r="A1814" s="93" t="s">
        <v>173</v>
      </c>
      <c r="B1814" s="34" t="s">
        <v>22</v>
      </c>
      <c r="C1814" s="238" t="s">
        <v>442</v>
      </c>
      <c r="D1814" s="238"/>
      <c r="E1814" s="238"/>
      <c r="F1814" s="90"/>
      <c r="G1814" s="90" t="s">
        <v>23</v>
      </c>
      <c r="H1814" s="60">
        <v>1</v>
      </c>
      <c r="I1814" s="60">
        <v>1</v>
      </c>
      <c r="J1814" s="60">
        <v>1</v>
      </c>
      <c r="K1814" s="60">
        <v>1</v>
      </c>
      <c r="L1814" s="56">
        <f>SUM(H1814:K1814)</f>
        <v>4</v>
      </c>
    </row>
    <row r="1815" spans="1:12" ht="12.75">
      <c r="A1815" s="94"/>
      <c r="B1815" s="33" t="s">
        <v>25</v>
      </c>
      <c r="C1815" s="236" t="s">
        <v>74</v>
      </c>
      <c r="D1815" s="236"/>
      <c r="E1815" s="236"/>
      <c r="F1815" s="90"/>
      <c r="G1815" s="90" t="s">
        <v>24</v>
      </c>
      <c r="H1815" s="91">
        <v>40000</v>
      </c>
      <c r="I1815" s="91">
        <v>45000</v>
      </c>
      <c r="J1815" s="91">
        <v>50000</v>
      </c>
      <c r="K1815" s="91">
        <v>55000</v>
      </c>
      <c r="L1815" s="95">
        <f>SUM(H1815:K1815)</f>
        <v>190000</v>
      </c>
    </row>
    <row r="1816" spans="1:12" ht="12.75">
      <c r="A1816" s="94"/>
      <c r="B1816" s="34" t="s">
        <v>28</v>
      </c>
      <c r="C1816" s="236" t="s">
        <v>161</v>
      </c>
      <c r="D1816" s="236"/>
      <c r="E1816" s="236"/>
      <c r="F1816" s="90"/>
      <c r="G1816" s="90"/>
      <c r="H1816" s="91"/>
      <c r="I1816" s="91"/>
      <c r="J1816" s="91"/>
      <c r="K1816" s="91"/>
      <c r="L1816" s="95"/>
    </row>
    <row r="1817" spans="1:12" ht="12.75">
      <c r="A1817" s="94"/>
      <c r="B1817" s="33" t="s">
        <v>29</v>
      </c>
      <c r="C1817" s="237" t="s">
        <v>163</v>
      </c>
      <c r="D1817" s="237"/>
      <c r="E1817" s="237"/>
      <c r="F1817" s="90"/>
      <c r="G1817" s="8"/>
      <c r="H1817" s="92"/>
      <c r="I1817" s="92"/>
      <c r="J1817" s="92"/>
      <c r="K1817" s="92"/>
      <c r="L1817" s="96"/>
    </row>
    <row r="1818" spans="1:12" ht="25.5">
      <c r="A1818" s="93" t="s">
        <v>172</v>
      </c>
      <c r="B1818" s="34" t="s">
        <v>22</v>
      </c>
      <c r="C1818" s="238" t="s">
        <v>443</v>
      </c>
      <c r="D1818" s="238"/>
      <c r="E1818" s="238"/>
      <c r="F1818" s="90"/>
      <c r="G1818" s="90" t="s">
        <v>23</v>
      </c>
      <c r="H1818" s="60">
        <v>1</v>
      </c>
      <c r="I1818" s="60">
        <v>1</v>
      </c>
      <c r="J1818" s="60">
        <v>1</v>
      </c>
      <c r="K1818" s="60">
        <v>1</v>
      </c>
      <c r="L1818" s="56">
        <f>SUM(H1818:K1818)</f>
        <v>4</v>
      </c>
    </row>
    <row r="1819" spans="1:12" ht="12.75">
      <c r="A1819" s="94"/>
      <c r="B1819" s="33" t="s">
        <v>25</v>
      </c>
      <c r="C1819" s="236" t="s">
        <v>164</v>
      </c>
      <c r="D1819" s="236"/>
      <c r="E1819" s="236"/>
      <c r="F1819" s="90"/>
      <c r="G1819" s="90" t="s">
        <v>24</v>
      </c>
      <c r="H1819" s="91">
        <v>50000</v>
      </c>
      <c r="I1819" s="91">
        <v>56000</v>
      </c>
      <c r="J1819" s="91">
        <v>62000</v>
      </c>
      <c r="K1819" s="91">
        <v>70000</v>
      </c>
      <c r="L1819" s="95">
        <f>SUM(H1819:K1819)</f>
        <v>238000</v>
      </c>
    </row>
    <row r="1820" spans="1:12" ht="12.75">
      <c r="A1820" s="94"/>
      <c r="B1820" s="34" t="s">
        <v>28</v>
      </c>
      <c r="C1820" s="236" t="s">
        <v>161</v>
      </c>
      <c r="D1820" s="236"/>
      <c r="E1820" s="236"/>
      <c r="F1820" s="90"/>
      <c r="G1820" s="90"/>
      <c r="H1820" s="91"/>
      <c r="I1820" s="91"/>
      <c r="J1820" s="91"/>
      <c r="K1820" s="91"/>
      <c r="L1820" s="95"/>
    </row>
    <row r="1821" spans="1:12" ht="12.75">
      <c r="A1821" s="94"/>
      <c r="B1821" s="33" t="s">
        <v>29</v>
      </c>
      <c r="C1821" s="237" t="s">
        <v>163</v>
      </c>
      <c r="D1821" s="237"/>
      <c r="E1821" s="237"/>
      <c r="F1821" s="90"/>
      <c r="G1821" s="8"/>
      <c r="H1821" s="92"/>
      <c r="I1821" s="92"/>
      <c r="J1821" s="92"/>
      <c r="K1821" s="92"/>
      <c r="L1821" s="96"/>
    </row>
    <row r="1822" spans="1:12" ht="25.5">
      <c r="A1822" s="93" t="s">
        <v>173</v>
      </c>
      <c r="B1822" s="34" t="s">
        <v>22</v>
      </c>
      <c r="C1822" s="238" t="s">
        <v>444</v>
      </c>
      <c r="D1822" s="238"/>
      <c r="E1822" s="238"/>
      <c r="F1822" s="90"/>
      <c r="G1822" s="90" t="s">
        <v>23</v>
      </c>
      <c r="H1822" s="60">
        <v>1</v>
      </c>
      <c r="I1822" s="60">
        <v>1</v>
      </c>
      <c r="J1822" s="60">
        <v>1</v>
      </c>
      <c r="K1822" s="60">
        <v>1</v>
      </c>
      <c r="L1822" s="56">
        <f>SUM(H1822:K1822)</f>
        <v>4</v>
      </c>
    </row>
    <row r="1823" spans="1:12" ht="12.75">
      <c r="A1823" s="94"/>
      <c r="B1823" s="33" t="s">
        <v>25</v>
      </c>
      <c r="C1823" s="236" t="s">
        <v>97</v>
      </c>
      <c r="D1823" s="236"/>
      <c r="E1823" s="236"/>
      <c r="F1823" s="90"/>
      <c r="G1823" s="90" t="s">
        <v>24</v>
      </c>
      <c r="H1823" s="91">
        <v>10000</v>
      </c>
      <c r="I1823" s="91">
        <v>10000</v>
      </c>
      <c r="J1823" s="91">
        <v>10000</v>
      </c>
      <c r="K1823" s="91">
        <v>10000</v>
      </c>
      <c r="L1823" s="95">
        <f>SUM(H1823:K1823)</f>
        <v>40000</v>
      </c>
    </row>
    <row r="1824" spans="1:12" ht="12.75">
      <c r="A1824" s="94"/>
      <c r="B1824" s="34" t="s">
        <v>28</v>
      </c>
      <c r="C1824" s="236" t="s">
        <v>161</v>
      </c>
      <c r="D1824" s="236"/>
      <c r="E1824" s="236"/>
      <c r="F1824" s="90"/>
      <c r="G1824" s="90"/>
      <c r="H1824" s="91"/>
      <c r="I1824" s="91"/>
      <c r="J1824" s="91"/>
      <c r="K1824" s="91"/>
      <c r="L1824" s="95"/>
    </row>
    <row r="1825" spans="1:12" ht="12.75">
      <c r="A1825" s="94"/>
      <c r="B1825" s="33" t="s">
        <v>29</v>
      </c>
      <c r="C1825" s="237" t="s">
        <v>163</v>
      </c>
      <c r="D1825" s="237"/>
      <c r="E1825" s="237"/>
      <c r="F1825" s="90"/>
      <c r="G1825" s="8"/>
      <c r="H1825" s="92"/>
      <c r="I1825" s="92"/>
      <c r="J1825" s="92"/>
      <c r="K1825" s="92"/>
      <c r="L1825" s="96"/>
    </row>
    <row r="1826" spans="1:12" ht="25.5">
      <c r="A1826" s="93"/>
      <c r="B1826" s="34" t="s">
        <v>22</v>
      </c>
      <c r="C1826" s="238"/>
      <c r="D1826" s="238"/>
      <c r="E1826" s="238"/>
      <c r="F1826" s="90"/>
      <c r="G1826" s="90" t="s">
        <v>23</v>
      </c>
      <c r="H1826" s="60"/>
      <c r="I1826" s="60"/>
      <c r="J1826" s="60"/>
      <c r="K1826" s="60"/>
      <c r="L1826" s="56"/>
    </row>
    <row r="1827" spans="1:12" ht="12.75">
      <c r="A1827" s="94"/>
      <c r="B1827" s="33" t="s">
        <v>25</v>
      </c>
      <c r="C1827" s="236"/>
      <c r="D1827" s="236"/>
      <c r="E1827" s="236"/>
      <c r="F1827" s="90"/>
      <c r="G1827" s="90" t="s">
        <v>24</v>
      </c>
      <c r="H1827" s="91"/>
      <c r="I1827" s="91"/>
      <c r="J1827" s="91"/>
      <c r="K1827" s="91"/>
      <c r="L1827" s="95"/>
    </row>
    <row r="1828" spans="1:12" ht="12.75">
      <c r="A1828" s="94"/>
      <c r="B1828" s="34" t="s">
        <v>28</v>
      </c>
      <c r="C1828" s="236"/>
      <c r="D1828" s="236"/>
      <c r="E1828" s="236"/>
      <c r="F1828" s="90"/>
      <c r="G1828" s="90"/>
      <c r="H1828" s="91"/>
      <c r="I1828" s="91"/>
      <c r="J1828" s="91"/>
      <c r="K1828" s="91"/>
      <c r="L1828" s="95"/>
    </row>
    <row r="1829" spans="1:12" ht="12.75">
      <c r="A1829" s="94"/>
      <c r="B1829" s="33" t="s">
        <v>29</v>
      </c>
      <c r="C1829" s="237"/>
      <c r="D1829" s="237"/>
      <c r="E1829" s="237"/>
      <c r="F1829" s="90"/>
      <c r="G1829" s="8"/>
      <c r="H1829" s="92"/>
      <c r="I1829" s="92"/>
      <c r="J1829" s="92"/>
      <c r="K1829" s="92"/>
      <c r="L1829" s="96"/>
    </row>
    <row r="1830" spans="1:12" ht="25.5">
      <c r="A1830" s="93"/>
      <c r="B1830" s="34" t="s">
        <v>22</v>
      </c>
      <c r="C1830" s="238"/>
      <c r="D1830" s="238"/>
      <c r="E1830" s="238"/>
      <c r="F1830" s="90"/>
      <c r="G1830" s="90" t="s">
        <v>23</v>
      </c>
      <c r="H1830" s="60"/>
      <c r="I1830" s="60"/>
      <c r="J1830" s="60"/>
      <c r="K1830" s="60"/>
      <c r="L1830" s="56"/>
    </row>
    <row r="1831" spans="1:12" ht="12.75">
      <c r="A1831" s="94"/>
      <c r="B1831" s="33" t="s">
        <v>25</v>
      </c>
      <c r="C1831" s="236"/>
      <c r="D1831" s="236"/>
      <c r="E1831" s="236"/>
      <c r="F1831" s="90"/>
      <c r="G1831" s="90" t="s">
        <v>24</v>
      </c>
      <c r="H1831" s="91"/>
      <c r="I1831" s="91"/>
      <c r="J1831" s="91"/>
      <c r="K1831" s="91"/>
      <c r="L1831" s="95"/>
    </row>
    <row r="1832" spans="1:12" ht="12.75">
      <c r="A1832" s="94"/>
      <c r="B1832" s="34" t="s">
        <v>28</v>
      </c>
      <c r="C1832" s="236"/>
      <c r="D1832" s="236"/>
      <c r="E1832" s="236"/>
      <c r="F1832" s="90"/>
      <c r="G1832" s="90"/>
      <c r="H1832" s="91"/>
      <c r="I1832" s="91"/>
      <c r="J1832" s="91"/>
      <c r="K1832" s="91"/>
      <c r="L1832" s="95"/>
    </row>
    <row r="1833" spans="1:12" ht="12.75">
      <c r="A1833" s="94"/>
      <c r="B1833" s="33" t="s">
        <v>29</v>
      </c>
      <c r="C1833" s="237"/>
      <c r="D1833" s="237"/>
      <c r="E1833" s="237"/>
      <c r="F1833" s="90"/>
      <c r="G1833" s="8"/>
      <c r="H1833" s="92"/>
      <c r="I1833" s="92"/>
      <c r="J1833" s="92"/>
      <c r="K1833" s="92"/>
      <c r="L1833" s="96"/>
    </row>
    <row r="1834" spans="1:12" ht="25.5">
      <c r="A1834" s="93"/>
      <c r="B1834" s="34" t="s">
        <v>22</v>
      </c>
      <c r="C1834" s="238"/>
      <c r="D1834" s="238"/>
      <c r="E1834" s="238"/>
      <c r="F1834" s="90"/>
      <c r="G1834" s="90" t="s">
        <v>23</v>
      </c>
      <c r="H1834" s="60"/>
      <c r="I1834" s="60"/>
      <c r="J1834" s="60"/>
      <c r="K1834" s="60"/>
      <c r="L1834" s="56"/>
    </row>
    <row r="1835" spans="1:12" ht="12.75">
      <c r="A1835" s="94"/>
      <c r="B1835" s="33" t="s">
        <v>25</v>
      </c>
      <c r="C1835" s="236"/>
      <c r="D1835" s="236"/>
      <c r="E1835" s="236"/>
      <c r="F1835" s="90"/>
      <c r="G1835" s="90" t="s">
        <v>24</v>
      </c>
      <c r="H1835" s="91"/>
      <c r="I1835" s="91"/>
      <c r="J1835" s="91"/>
      <c r="K1835" s="91"/>
      <c r="L1835" s="95"/>
    </row>
    <row r="1836" spans="1:12" ht="12.75">
      <c r="A1836" s="94"/>
      <c r="B1836" s="34" t="s">
        <v>28</v>
      </c>
      <c r="C1836" s="236"/>
      <c r="D1836" s="236"/>
      <c r="E1836" s="236"/>
      <c r="F1836" s="90"/>
      <c r="G1836" s="90"/>
      <c r="H1836" s="91"/>
      <c r="I1836" s="91"/>
      <c r="J1836" s="91"/>
      <c r="K1836" s="91"/>
      <c r="L1836" s="95"/>
    </row>
    <row r="1837" spans="1:12" ht="13.5" thickBot="1">
      <c r="A1837" s="97"/>
      <c r="B1837" s="16" t="s">
        <v>29</v>
      </c>
      <c r="C1837" s="239"/>
      <c r="D1837" s="239"/>
      <c r="E1837" s="239"/>
      <c r="F1837" s="98"/>
      <c r="G1837" s="99"/>
      <c r="H1837" s="100"/>
      <c r="I1837" s="100"/>
      <c r="J1837" s="100"/>
      <c r="K1837" s="100"/>
      <c r="L1837" s="101"/>
    </row>
    <row r="1838" spans="1:12" ht="14.25" customHeight="1" thickBot="1">
      <c r="A1838" s="276" t="s">
        <v>26</v>
      </c>
      <c r="B1838" s="277"/>
      <c r="C1838" s="277"/>
      <c r="D1838" s="277"/>
      <c r="E1838" s="277"/>
      <c r="F1838" s="278"/>
      <c r="G1838" s="278"/>
      <c r="H1838" s="278"/>
      <c r="I1838" s="278"/>
      <c r="J1838" s="278"/>
      <c r="K1838" s="278"/>
      <c r="L1838" s="279"/>
    </row>
    <row r="1842" ht="12.75">
      <c r="G1842" s="74">
        <v>42</v>
      </c>
    </row>
    <row r="1845" spans="1:12" ht="12.75">
      <c r="A1845" s="269" t="s">
        <v>34</v>
      </c>
      <c r="B1845" s="270"/>
      <c r="C1845" s="270"/>
      <c r="D1845" s="270"/>
      <c r="E1845" s="270"/>
      <c r="F1845" s="270"/>
      <c r="G1845" s="270"/>
      <c r="H1845" s="270"/>
      <c r="I1845" s="270"/>
      <c r="J1845" s="270"/>
      <c r="K1845" s="270"/>
      <c r="L1845" s="270"/>
    </row>
    <row r="1846" spans="1:12" ht="12.75">
      <c r="A1846" s="246" t="s">
        <v>30</v>
      </c>
      <c r="B1846" s="246"/>
      <c r="C1846" s="246"/>
      <c r="D1846" s="246"/>
      <c r="E1846" s="246"/>
      <c r="F1846" s="246"/>
      <c r="G1846" s="246"/>
      <c r="H1846" s="246"/>
      <c r="I1846" s="246"/>
      <c r="J1846" s="246"/>
      <c r="K1846" s="246"/>
      <c r="L1846" s="246"/>
    </row>
    <row r="1847" spans="1:12" ht="13.5" thickBot="1">
      <c r="A1847" s="271" t="s">
        <v>509</v>
      </c>
      <c r="B1847" s="271"/>
      <c r="C1847" s="271"/>
      <c r="D1847" s="271"/>
      <c r="E1847" s="271"/>
      <c r="F1847" s="271"/>
      <c r="G1847" s="271"/>
      <c r="H1847" s="271"/>
      <c r="I1847" s="271"/>
      <c r="J1847" s="271"/>
      <c r="K1847" s="271"/>
      <c r="L1847" s="271"/>
    </row>
    <row r="1848" spans="1:12" ht="13.5" thickBot="1">
      <c r="A1848" s="246" t="s">
        <v>11</v>
      </c>
      <c r="B1848" s="246"/>
      <c r="C1848" s="280" t="s">
        <v>166</v>
      </c>
      <c r="D1848" s="281"/>
      <c r="E1848" s="281"/>
      <c r="F1848" s="281"/>
      <c r="G1848" s="281"/>
      <c r="H1848" s="281"/>
      <c r="I1848" s="281"/>
      <c r="J1848" s="281"/>
      <c r="K1848" s="281"/>
      <c r="L1848" s="282"/>
    </row>
    <row r="1849" spans="1:12" ht="12.75">
      <c r="A1849" s="246" t="s">
        <v>12</v>
      </c>
      <c r="B1849" s="246"/>
      <c r="C1849" s="247" t="s">
        <v>165</v>
      </c>
      <c r="D1849" s="248"/>
      <c r="E1849" s="248"/>
      <c r="F1849" s="248"/>
      <c r="G1849" s="248"/>
      <c r="H1849" s="248"/>
      <c r="I1849" s="248"/>
      <c r="J1849" s="248"/>
      <c r="K1849" s="248"/>
      <c r="L1849" s="249"/>
    </row>
    <row r="1850" spans="1:12" ht="13.5" thickBot="1">
      <c r="A1850" s="1"/>
      <c r="B1850" s="1"/>
      <c r="C1850" s="250"/>
      <c r="D1850" s="251"/>
      <c r="E1850" s="251"/>
      <c r="F1850" s="251"/>
      <c r="G1850" s="251"/>
      <c r="H1850" s="251"/>
      <c r="I1850" s="251"/>
      <c r="J1850" s="251"/>
      <c r="K1850" s="251"/>
      <c r="L1850" s="252"/>
    </row>
    <row r="1851" spans="1:12" ht="12.75">
      <c r="A1851" s="253" t="s">
        <v>13</v>
      </c>
      <c r="B1851" s="254"/>
      <c r="C1851" s="254"/>
      <c r="D1851" s="255"/>
      <c r="E1851" s="256" t="s">
        <v>14</v>
      </c>
      <c r="F1851" s="257"/>
      <c r="G1851" s="257"/>
      <c r="H1851" s="258"/>
      <c r="I1851" s="259" t="s">
        <v>15</v>
      </c>
      <c r="J1851" s="260"/>
      <c r="K1851" s="260"/>
      <c r="L1851" s="261"/>
    </row>
    <row r="1852" spans="1:12" ht="12.75">
      <c r="A1852" s="262" t="s">
        <v>483</v>
      </c>
      <c r="B1852" s="263"/>
      <c r="C1852" s="263"/>
      <c r="D1852" s="264"/>
      <c r="E1852" s="265"/>
      <c r="F1852" s="266"/>
      <c r="G1852" s="266"/>
      <c r="H1852" s="267"/>
      <c r="I1852" s="265"/>
      <c r="J1852" s="266"/>
      <c r="K1852" s="266"/>
      <c r="L1852" s="268"/>
    </row>
    <row r="1853" spans="1:12" ht="12.75">
      <c r="A1853" s="240" t="s">
        <v>31</v>
      </c>
      <c r="B1853" s="241"/>
      <c r="C1853" s="241"/>
      <c r="D1853" s="241"/>
      <c r="E1853" s="3"/>
      <c r="F1853" s="3"/>
      <c r="G1853" s="3"/>
      <c r="H1853" s="4">
        <v>2018</v>
      </c>
      <c r="I1853" s="4">
        <v>2019</v>
      </c>
      <c r="J1853" s="4">
        <v>2020</v>
      </c>
      <c r="K1853" s="4">
        <v>2021</v>
      </c>
      <c r="L1853" s="5" t="s">
        <v>16</v>
      </c>
    </row>
    <row r="1854" spans="1:12" ht="12.75">
      <c r="A1854" s="242" t="s">
        <v>17</v>
      </c>
      <c r="B1854" s="243"/>
      <c r="C1854" s="244"/>
      <c r="D1854" s="6"/>
      <c r="E1854" s="7"/>
      <c r="F1854" s="7"/>
      <c r="G1854" s="7"/>
      <c r="H1854" s="8">
        <f>H1859+H1863+H1867+H1871+H1875+H1879</f>
        <v>125000</v>
      </c>
      <c r="I1854" s="8">
        <f>I1859+I1863+I1867+I1871+I1875+I1879</f>
        <v>140000</v>
      </c>
      <c r="J1854" s="8">
        <f>J1859+J1863+J1867+J1871+J1875+J1879</f>
        <v>157000</v>
      </c>
      <c r="K1854" s="8">
        <f>K1859+K1863+K1867+K1871+K1875+K1879</f>
        <v>176000</v>
      </c>
      <c r="L1854" s="9">
        <f>SUM(H1854:K1854)</f>
        <v>598000</v>
      </c>
    </row>
    <row r="1855" spans="1:12" ht="13.5" thickBot="1">
      <c r="A1855" s="139"/>
      <c r="B1855" s="136"/>
      <c r="C1855" s="275"/>
      <c r="D1855" s="275"/>
      <c r="E1855" s="275"/>
      <c r="F1855" s="140"/>
      <c r="G1855" s="137"/>
      <c r="H1855" s="141"/>
      <c r="I1855" s="141"/>
      <c r="J1855" s="141"/>
      <c r="K1855" s="141"/>
      <c r="L1855" s="142"/>
    </row>
    <row r="1856" spans="1:12" ht="12.75">
      <c r="A1856" s="213" t="s">
        <v>18</v>
      </c>
      <c r="B1856" s="215" t="s">
        <v>27</v>
      </c>
      <c r="C1856" s="215"/>
      <c r="D1856" s="215"/>
      <c r="E1856" s="215"/>
      <c r="F1856" s="215" t="s">
        <v>19</v>
      </c>
      <c r="G1856" s="218" t="s">
        <v>20</v>
      </c>
      <c r="H1856" s="209">
        <v>2018</v>
      </c>
      <c r="I1856" s="209">
        <v>2019</v>
      </c>
      <c r="J1856" s="209">
        <v>2020</v>
      </c>
      <c r="K1856" s="209">
        <v>2021</v>
      </c>
      <c r="L1856" s="211" t="s">
        <v>21</v>
      </c>
    </row>
    <row r="1857" spans="1:12" ht="12.75">
      <c r="A1857" s="214"/>
      <c r="B1857" s="216"/>
      <c r="C1857" s="216"/>
      <c r="D1857" s="216"/>
      <c r="E1857" s="216"/>
      <c r="F1857" s="217"/>
      <c r="G1857" s="219"/>
      <c r="H1857" s="220"/>
      <c r="I1857" s="210"/>
      <c r="J1857" s="210"/>
      <c r="K1857" s="210"/>
      <c r="L1857" s="212"/>
    </row>
    <row r="1858" spans="1:12" ht="25.5">
      <c r="A1858" s="44" t="s">
        <v>172</v>
      </c>
      <c r="B1858" s="34" t="s">
        <v>22</v>
      </c>
      <c r="C1858" s="238" t="s">
        <v>445</v>
      </c>
      <c r="D1858" s="238"/>
      <c r="E1858" s="238"/>
      <c r="F1858" s="90"/>
      <c r="G1858" s="90" t="s">
        <v>23</v>
      </c>
      <c r="H1858" s="60">
        <v>1</v>
      </c>
      <c r="I1858" s="60">
        <v>1</v>
      </c>
      <c r="J1858" s="60">
        <v>1</v>
      </c>
      <c r="K1858" s="60">
        <v>1</v>
      </c>
      <c r="L1858" s="56">
        <f>SUM(H1858:K1858)</f>
        <v>4</v>
      </c>
    </row>
    <row r="1859" spans="1:12" ht="12.75">
      <c r="A1859" s="94"/>
      <c r="B1859" s="133" t="s">
        <v>25</v>
      </c>
      <c r="C1859" s="236" t="s">
        <v>164</v>
      </c>
      <c r="D1859" s="236"/>
      <c r="E1859" s="236"/>
      <c r="F1859" s="90"/>
      <c r="G1859" s="90" t="s">
        <v>24</v>
      </c>
      <c r="H1859" s="91">
        <v>120000</v>
      </c>
      <c r="I1859" s="91">
        <v>134000</v>
      </c>
      <c r="J1859" s="91">
        <v>150000</v>
      </c>
      <c r="K1859" s="91">
        <v>168000</v>
      </c>
      <c r="L1859" s="95">
        <f>SUM(H1859:K1859)</f>
        <v>572000</v>
      </c>
    </row>
    <row r="1860" spans="1:12" ht="12.75">
      <c r="A1860" s="94"/>
      <c r="B1860" s="7" t="s">
        <v>28</v>
      </c>
      <c r="C1860" s="236" t="s">
        <v>161</v>
      </c>
      <c r="D1860" s="236"/>
      <c r="E1860" s="236"/>
      <c r="F1860" s="90"/>
      <c r="G1860" s="90"/>
      <c r="H1860" s="91"/>
      <c r="I1860" s="91"/>
      <c r="J1860" s="91"/>
      <c r="K1860" s="91"/>
      <c r="L1860" s="95"/>
    </row>
    <row r="1861" spans="1:12" ht="12.75">
      <c r="A1861" s="94"/>
      <c r="B1861" s="133" t="s">
        <v>29</v>
      </c>
      <c r="C1861" s="237" t="s">
        <v>163</v>
      </c>
      <c r="D1861" s="237"/>
      <c r="E1861" s="237"/>
      <c r="F1861" s="90"/>
      <c r="G1861" s="8"/>
      <c r="H1861" s="92"/>
      <c r="I1861" s="92"/>
      <c r="J1861" s="92"/>
      <c r="K1861" s="92"/>
      <c r="L1861" s="96"/>
    </row>
    <row r="1862" spans="1:12" ht="25.5">
      <c r="A1862" s="134" t="s">
        <v>172</v>
      </c>
      <c r="B1862" s="34" t="s">
        <v>22</v>
      </c>
      <c r="C1862" s="238" t="s">
        <v>446</v>
      </c>
      <c r="D1862" s="238"/>
      <c r="E1862" s="238"/>
      <c r="F1862" s="90"/>
      <c r="G1862" s="90" t="s">
        <v>23</v>
      </c>
      <c r="H1862" s="60">
        <v>1</v>
      </c>
      <c r="I1862" s="60">
        <v>1</v>
      </c>
      <c r="J1862" s="60">
        <v>1</v>
      </c>
      <c r="K1862" s="60">
        <v>1</v>
      </c>
      <c r="L1862" s="56">
        <f>SUM(H1862:K1862)</f>
        <v>4</v>
      </c>
    </row>
    <row r="1863" spans="1:12" ht="12.75">
      <c r="A1863" s="94"/>
      <c r="B1863" s="33" t="s">
        <v>25</v>
      </c>
      <c r="C1863" s="236" t="s">
        <v>164</v>
      </c>
      <c r="D1863" s="236"/>
      <c r="E1863" s="236"/>
      <c r="F1863" s="90"/>
      <c r="G1863" s="90" t="s">
        <v>24</v>
      </c>
      <c r="H1863" s="91">
        <v>5000</v>
      </c>
      <c r="I1863" s="91">
        <v>6000</v>
      </c>
      <c r="J1863" s="91">
        <v>7000</v>
      </c>
      <c r="K1863" s="91">
        <v>8000</v>
      </c>
      <c r="L1863" s="95">
        <f>SUM(H1863:K1863)</f>
        <v>26000</v>
      </c>
    </row>
    <row r="1864" spans="1:12" ht="12.75">
      <c r="A1864" s="94"/>
      <c r="B1864" s="34" t="s">
        <v>28</v>
      </c>
      <c r="C1864" s="236" t="s">
        <v>161</v>
      </c>
      <c r="D1864" s="236"/>
      <c r="E1864" s="236"/>
      <c r="F1864" s="90"/>
      <c r="G1864" s="90"/>
      <c r="H1864" s="91"/>
      <c r="I1864" s="91"/>
      <c r="J1864" s="91"/>
      <c r="K1864" s="91"/>
      <c r="L1864" s="95"/>
    </row>
    <row r="1865" spans="1:12" ht="12.75">
      <c r="A1865" s="94"/>
      <c r="B1865" s="33" t="s">
        <v>29</v>
      </c>
      <c r="C1865" s="237" t="s">
        <v>163</v>
      </c>
      <c r="D1865" s="237"/>
      <c r="E1865" s="237"/>
      <c r="F1865" s="90"/>
      <c r="G1865" s="8"/>
      <c r="H1865" s="92"/>
      <c r="I1865" s="92"/>
      <c r="J1865" s="92"/>
      <c r="K1865" s="92"/>
      <c r="L1865" s="96"/>
    </row>
    <row r="1866" spans="1:12" ht="25.5">
      <c r="A1866" s="93"/>
      <c r="B1866" s="34" t="s">
        <v>22</v>
      </c>
      <c r="C1866" s="238"/>
      <c r="D1866" s="238"/>
      <c r="E1866" s="238"/>
      <c r="F1866" s="90"/>
      <c r="G1866" s="90" t="s">
        <v>23</v>
      </c>
      <c r="H1866" s="60"/>
      <c r="I1866" s="60"/>
      <c r="J1866" s="60"/>
      <c r="K1866" s="60"/>
      <c r="L1866" s="56"/>
    </row>
    <row r="1867" spans="1:12" ht="12.75">
      <c r="A1867" s="94"/>
      <c r="B1867" s="33" t="s">
        <v>25</v>
      </c>
      <c r="C1867" s="236"/>
      <c r="D1867" s="236"/>
      <c r="E1867" s="236"/>
      <c r="F1867" s="90"/>
      <c r="G1867" s="90" t="s">
        <v>24</v>
      </c>
      <c r="H1867" s="91"/>
      <c r="I1867" s="91"/>
      <c r="J1867" s="91"/>
      <c r="K1867" s="91"/>
      <c r="L1867" s="95"/>
    </row>
    <row r="1868" spans="1:12" ht="12.75">
      <c r="A1868" s="94"/>
      <c r="B1868" s="34" t="s">
        <v>28</v>
      </c>
      <c r="C1868" s="236"/>
      <c r="D1868" s="236"/>
      <c r="E1868" s="236"/>
      <c r="F1868" s="90"/>
      <c r="G1868" s="90"/>
      <c r="H1868" s="91"/>
      <c r="I1868" s="91"/>
      <c r="J1868" s="91"/>
      <c r="K1868" s="91"/>
      <c r="L1868" s="95"/>
    </row>
    <row r="1869" spans="1:12" ht="12.75">
      <c r="A1869" s="94"/>
      <c r="B1869" s="33" t="s">
        <v>29</v>
      </c>
      <c r="C1869" s="237"/>
      <c r="D1869" s="237"/>
      <c r="E1869" s="237"/>
      <c r="F1869" s="90"/>
      <c r="G1869" s="8"/>
      <c r="H1869" s="92"/>
      <c r="I1869" s="92"/>
      <c r="J1869" s="92"/>
      <c r="K1869" s="92"/>
      <c r="L1869" s="96"/>
    </row>
    <row r="1870" spans="1:12" ht="25.5">
      <c r="A1870" s="93"/>
      <c r="B1870" s="34" t="s">
        <v>22</v>
      </c>
      <c r="C1870" s="238"/>
      <c r="D1870" s="238"/>
      <c r="E1870" s="238"/>
      <c r="F1870" s="90"/>
      <c r="G1870" s="90" t="s">
        <v>23</v>
      </c>
      <c r="H1870" s="60"/>
      <c r="I1870" s="60"/>
      <c r="J1870" s="60"/>
      <c r="K1870" s="60"/>
      <c r="L1870" s="56"/>
    </row>
    <row r="1871" spans="1:12" ht="12.75">
      <c r="A1871" s="94"/>
      <c r="B1871" s="33" t="s">
        <v>25</v>
      </c>
      <c r="C1871" s="236"/>
      <c r="D1871" s="236"/>
      <c r="E1871" s="236"/>
      <c r="F1871" s="90"/>
      <c r="G1871" s="90" t="s">
        <v>24</v>
      </c>
      <c r="H1871" s="91"/>
      <c r="I1871" s="91"/>
      <c r="J1871" s="91"/>
      <c r="K1871" s="91"/>
      <c r="L1871" s="95"/>
    </row>
    <row r="1872" spans="1:12" ht="12.75">
      <c r="A1872" s="94"/>
      <c r="B1872" s="34" t="s">
        <v>28</v>
      </c>
      <c r="C1872" s="236"/>
      <c r="D1872" s="236"/>
      <c r="E1872" s="236"/>
      <c r="F1872" s="90"/>
      <c r="G1872" s="90"/>
      <c r="H1872" s="91"/>
      <c r="I1872" s="91"/>
      <c r="J1872" s="91"/>
      <c r="K1872" s="91"/>
      <c r="L1872" s="95"/>
    </row>
    <row r="1873" spans="1:12" ht="12.75">
      <c r="A1873" s="94"/>
      <c r="B1873" s="33" t="s">
        <v>29</v>
      </c>
      <c r="C1873" s="237"/>
      <c r="D1873" s="237"/>
      <c r="E1873" s="237"/>
      <c r="F1873" s="90"/>
      <c r="G1873" s="8"/>
      <c r="H1873" s="92"/>
      <c r="I1873" s="92"/>
      <c r="J1873" s="92"/>
      <c r="K1873" s="92"/>
      <c r="L1873" s="96"/>
    </row>
    <row r="1874" spans="1:12" ht="25.5">
      <c r="A1874" s="93"/>
      <c r="B1874" s="34" t="s">
        <v>22</v>
      </c>
      <c r="C1874" s="238"/>
      <c r="D1874" s="238"/>
      <c r="E1874" s="238"/>
      <c r="F1874" s="90"/>
      <c r="G1874" s="90" t="s">
        <v>23</v>
      </c>
      <c r="H1874" s="60"/>
      <c r="I1874" s="60"/>
      <c r="J1874" s="60"/>
      <c r="K1874" s="60"/>
      <c r="L1874" s="56"/>
    </row>
    <row r="1875" spans="1:12" ht="12.75">
      <c r="A1875" s="94"/>
      <c r="B1875" s="33" t="s">
        <v>25</v>
      </c>
      <c r="C1875" s="236"/>
      <c r="D1875" s="236"/>
      <c r="E1875" s="236"/>
      <c r="F1875" s="90"/>
      <c r="G1875" s="90" t="s">
        <v>24</v>
      </c>
      <c r="H1875" s="91"/>
      <c r="I1875" s="91"/>
      <c r="J1875" s="91"/>
      <c r="K1875" s="91"/>
      <c r="L1875" s="95"/>
    </row>
    <row r="1876" spans="1:12" ht="12.75">
      <c r="A1876" s="94"/>
      <c r="B1876" s="34" t="s">
        <v>28</v>
      </c>
      <c r="C1876" s="236"/>
      <c r="D1876" s="236"/>
      <c r="E1876" s="236"/>
      <c r="F1876" s="90"/>
      <c r="G1876" s="90"/>
      <c r="H1876" s="91"/>
      <c r="I1876" s="91"/>
      <c r="J1876" s="91"/>
      <c r="K1876" s="91"/>
      <c r="L1876" s="95"/>
    </row>
    <row r="1877" spans="1:12" ht="12.75">
      <c r="A1877" s="94"/>
      <c r="B1877" s="33" t="s">
        <v>29</v>
      </c>
      <c r="C1877" s="237"/>
      <c r="D1877" s="237"/>
      <c r="E1877" s="237"/>
      <c r="F1877" s="90"/>
      <c r="G1877" s="8"/>
      <c r="H1877" s="92"/>
      <c r="I1877" s="92"/>
      <c r="J1877" s="92"/>
      <c r="K1877" s="92"/>
      <c r="L1877" s="96"/>
    </row>
    <row r="1878" spans="1:12" ht="25.5">
      <c r="A1878" s="93"/>
      <c r="B1878" s="34" t="s">
        <v>22</v>
      </c>
      <c r="C1878" s="238"/>
      <c r="D1878" s="238"/>
      <c r="E1878" s="238"/>
      <c r="F1878" s="90"/>
      <c r="G1878" s="90" t="s">
        <v>23</v>
      </c>
      <c r="H1878" s="60"/>
      <c r="I1878" s="60"/>
      <c r="J1878" s="60"/>
      <c r="K1878" s="60"/>
      <c r="L1878" s="56"/>
    </row>
    <row r="1879" spans="1:12" ht="12.75">
      <c r="A1879" s="94"/>
      <c r="B1879" s="33" t="s">
        <v>25</v>
      </c>
      <c r="C1879" s="236"/>
      <c r="D1879" s="236"/>
      <c r="E1879" s="236"/>
      <c r="F1879" s="90"/>
      <c r="G1879" s="90" t="s">
        <v>24</v>
      </c>
      <c r="H1879" s="91"/>
      <c r="I1879" s="91"/>
      <c r="J1879" s="91"/>
      <c r="K1879" s="91"/>
      <c r="L1879" s="95"/>
    </row>
    <row r="1880" spans="1:12" ht="12.75">
      <c r="A1880" s="94"/>
      <c r="B1880" s="34" t="s">
        <v>28</v>
      </c>
      <c r="C1880" s="236"/>
      <c r="D1880" s="236"/>
      <c r="E1880" s="236"/>
      <c r="F1880" s="90"/>
      <c r="G1880" s="90"/>
      <c r="H1880" s="91"/>
      <c r="I1880" s="91"/>
      <c r="J1880" s="91"/>
      <c r="K1880" s="91"/>
      <c r="L1880" s="95"/>
    </row>
    <row r="1881" spans="1:12" ht="13.5" thickBot="1">
      <c r="A1881" s="97"/>
      <c r="B1881" s="16" t="s">
        <v>29</v>
      </c>
      <c r="C1881" s="239"/>
      <c r="D1881" s="239"/>
      <c r="E1881" s="239"/>
      <c r="F1881" s="98"/>
      <c r="G1881" s="99"/>
      <c r="H1881" s="100"/>
      <c r="I1881" s="100"/>
      <c r="J1881" s="100"/>
      <c r="K1881" s="100"/>
      <c r="L1881" s="101"/>
    </row>
    <row r="1882" spans="1:12" ht="13.5" thickBot="1">
      <c r="A1882" s="203" t="s">
        <v>26</v>
      </c>
      <c r="B1882" s="204"/>
      <c r="C1882" s="204"/>
      <c r="D1882" s="204"/>
      <c r="E1882" s="204"/>
      <c r="F1882" s="205"/>
      <c r="G1882" s="205"/>
      <c r="H1882" s="205"/>
      <c r="I1882" s="205"/>
      <c r="J1882" s="205"/>
      <c r="K1882" s="205"/>
      <c r="L1882" s="206"/>
    </row>
    <row r="1883" spans="1:12" ht="12.75">
      <c r="A1883" s="29"/>
      <c r="B1883" s="29"/>
      <c r="C1883" s="29"/>
      <c r="D1883" s="29"/>
      <c r="E1883" s="29"/>
      <c r="F1883" s="30"/>
      <c r="G1883" s="30"/>
      <c r="H1883" s="30"/>
      <c r="I1883" s="30"/>
      <c r="J1883" s="30"/>
      <c r="K1883" s="30"/>
      <c r="L1883" s="30"/>
    </row>
    <row r="1884" spans="1:12" ht="12.75">
      <c r="A1884" s="29"/>
      <c r="B1884" s="29"/>
      <c r="C1884" s="29"/>
      <c r="D1884" s="29"/>
      <c r="E1884" s="29"/>
      <c r="F1884" s="30"/>
      <c r="G1884" s="30"/>
      <c r="H1884" s="30"/>
      <c r="I1884" s="30"/>
      <c r="J1884" s="30"/>
      <c r="K1884" s="30"/>
      <c r="L1884" s="30"/>
    </row>
    <row r="1885" spans="1:12" ht="12.75">
      <c r="A1885" s="29"/>
      <c r="B1885" s="29"/>
      <c r="C1885" s="29"/>
      <c r="D1885" s="29"/>
      <c r="E1885" s="29"/>
      <c r="F1885" s="30"/>
      <c r="G1885" s="30"/>
      <c r="H1885" s="30"/>
      <c r="I1885" s="30"/>
      <c r="J1885" s="30"/>
      <c r="K1885" s="30"/>
      <c r="L1885" s="30"/>
    </row>
    <row r="1886" spans="1:12" ht="12.75">
      <c r="A1886" s="29"/>
      <c r="B1886" s="29"/>
      <c r="C1886" s="29"/>
      <c r="D1886" s="29"/>
      <c r="E1886" s="29"/>
      <c r="F1886" s="30"/>
      <c r="G1886" s="74">
        <v>43</v>
      </c>
      <c r="H1886" s="30"/>
      <c r="I1886" s="30"/>
      <c r="J1886" s="30"/>
      <c r="K1886" s="30"/>
      <c r="L1886" s="30"/>
    </row>
    <row r="1887" ht="12.75">
      <c r="G1887" s="89"/>
    </row>
    <row r="1889" spans="1:12" ht="12.75">
      <c r="A1889" s="269" t="s">
        <v>34</v>
      </c>
      <c r="B1889" s="270"/>
      <c r="C1889" s="270"/>
      <c r="D1889" s="270"/>
      <c r="E1889" s="270"/>
      <c r="F1889" s="270"/>
      <c r="G1889" s="270"/>
      <c r="H1889" s="270"/>
      <c r="I1889" s="270"/>
      <c r="J1889" s="270"/>
      <c r="K1889" s="270"/>
      <c r="L1889" s="270"/>
    </row>
    <row r="1890" spans="1:12" ht="12.75">
      <c r="A1890" s="246" t="s">
        <v>30</v>
      </c>
      <c r="B1890" s="246"/>
      <c r="C1890" s="246"/>
      <c r="D1890" s="246"/>
      <c r="E1890" s="246"/>
      <c r="F1890" s="246"/>
      <c r="G1890" s="246"/>
      <c r="H1890" s="246"/>
      <c r="I1890" s="246"/>
      <c r="J1890" s="246"/>
      <c r="K1890" s="246"/>
      <c r="L1890" s="246"/>
    </row>
    <row r="1891" spans="1:12" ht="13.5" thickBot="1">
      <c r="A1891" s="271" t="s">
        <v>510</v>
      </c>
      <c r="B1891" s="271"/>
      <c r="C1891" s="271"/>
      <c r="D1891" s="271"/>
      <c r="E1891" s="271"/>
      <c r="F1891" s="271"/>
      <c r="G1891" s="271"/>
      <c r="H1891" s="271"/>
      <c r="I1891" s="271"/>
      <c r="J1891" s="271"/>
      <c r="K1891" s="271"/>
      <c r="L1891" s="271"/>
    </row>
    <row r="1892" spans="1:12" ht="13.5" thickBot="1">
      <c r="A1892" s="246" t="s">
        <v>11</v>
      </c>
      <c r="B1892" s="246"/>
      <c r="C1892" s="272" t="s">
        <v>271</v>
      </c>
      <c r="D1892" s="273"/>
      <c r="E1892" s="273"/>
      <c r="F1892" s="273"/>
      <c r="G1892" s="273"/>
      <c r="H1892" s="273"/>
      <c r="I1892" s="273"/>
      <c r="J1892" s="273"/>
      <c r="K1892" s="273"/>
      <c r="L1892" s="274"/>
    </row>
    <row r="1893" spans="1:12" ht="12.75">
      <c r="A1893" s="246" t="s">
        <v>12</v>
      </c>
      <c r="B1893" s="246"/>
      <c r="C1893" s="247" t="s">
        <v>272</v>
      </c>
      <c r="D1893" s="248"/>
      <c r="E1893" s="248"/>
      <c r="F1893" s="248"/>
      <c r="G1893" s="248"/>
      <c r="H1893" s="248"/>
      <c r="I1893" s="248"/>
      <c r="J1893" s="248"/>
      <c r="K1893" s="248"/>
      <c r="L1893" s="249"/>
    </row>
    <row r="1894" spans="1:12" ht="13.5" thickBot="1">
      <c r="A1894" s="23"/>
      <c r="B1894" s="23"/>
      <c r="C1894" s="250"/>
      <c r="D1894" s="251"/>
      <c r="E1894" s="251"/>
      <c r="F1894" s="251"/>
      <c r="G1894" s="251"/>
      <c r="H1894" s="251"/>
      <c r="I1894" s="251"/>
      <c r="J1894" s="251"/>
      <c r="K1894" s="251"/>
      <c r="L1894" s="252"/>
    </row>
    <row r="1895" spans="1:12" ht="12.75">
      <c r="A1895" s="253" t="s">
        <v>13</v>
      </c>
      <c r="B1895" s="254"/>
      <c r="C1895" s="254"/>
      <c r="D1895" s="255"/>
      <c r="E1895" s="256" t="s">
        <v>14</v>
      </c>
      <c r="F1895" s="257"/>
      <c r="G1895" s="257"/>
      <c r="H1895" s="258"/>
      <c r="I1895" s="259" t="s">
        <v>15</v>
      </c>
      <c r="J1895" s="260"/>
      <c r="K1895" s="260"/>
      <c r="L1895" s="261"/>
    </row>
    <row r="1896" spans="1:12" ht="12.75">
      <c r="A1896" s="262" t="s">
        <v>483</v>
      </c>
      <c r="B1896" s="263"/>
      <c r="C1896" s="263"/>
      <c r="D1896" s="264"/>
      <c r="E1896" s="265"/>
      <c r="F1896" s="266"/>
      <c r="G1896" s="266"/>
      <c r="H1896" s="267"/>
      <c r="I1896" s="265"/>
      <c r="J1896" s="266"/>
      <c r="K1896" s="266"/>
      <c r="L1896" s="268"/>
    </row>
    <row r="1897" spans="1:12" ht="12.75">
      <c r="A1897" s="240" t="s">
        <v>31</v>
      </c>
      <c r="B1897" s="241"/>
      <c r="C1897" s="241"/>
      <c r="D1897" s="241"/>
      <c r="E1897" s="3"/>
      <c r="F1897" s="3"/>
      <c r="G1897" s="3"/>
      <c r="H1897" s="4">
        <v>2018</v>
      </c>
      <c r="I1897" s="4">
        <v>2019</v>
      </c>
      <c r="J1897" s="4">
        <v>2020</v>
      </c>
      <c r="K1897" s="4">
        <v>2021</v>
      </c>
      <c r="L1897" s="5" t="s">
        <v>16</v>
      </c>
    </row>
    <row r="1898" spans="1:12" ht="12.75">
      <c r="A1898" s="242" t="s">
        <v>17</v>
      </c>
      <c r="B1898" s="243"/>
      <c r="C1898" s="244"/>
      <c r="D1898" s="6"/>
      <c r="E1898" s="7"/>
      <c r="F1898" s="7"/>
      <c r="G1898" s="7"/>
      <c r="H1898" s="8">
        <f>H1903+H1907+H1911+H1915+H1919+H1923</f>
        <v>522199.16</v>
      </c>
      <c r="I1898" s="8">
        <f>I1903+I1907+I1911+I1915+I1919+I1923</f>
        <v>640096</v>
      </c>
      <c r="J1898" s="8">
        <f>J1903+J1907+J1911+J1915+J1919+J1923</f>
        <v>671105</v>
      </c>
      <c r="K1898" s="8">
        <f>K1903+K1907+K1911+K1915+K1919+K1923</f>
        <v>703229</v>
      </c>
      <c r="L1898" s="9">
        <f>SUM(H1898:K1898)</f>
        <v>2536629.16</v>
      </c>
    </row>
    <row r="1899" spans="1:12" ht="13.5" thickBot="1">
      <c r="A1899" s="38"/>
      <c r="B1899" s="39"/>
      <c r="C1899" s="245"/>
      <c r="D1899" s="245"/>
      <c r="E1899" s="245"/>
      <c r="F1899" s="40"/>
      <c r="G1899" s="41"/>
      <c r="H1899" s="42"/>
      <c r="I1899" s="42"/>
      <c r="J1899" s="42"/>
      <c r="K1899" s="42"/>
      <c r="L1899" s="43"/>
    </row>
    <row r="1900" spans="1:12" ht="12.75">
      <c r="A1900" s="213" t="s">
        <v>18</v>
      </c>
      <c r="B1900" s="215" t="s">
        <v>27</v>
      </c>
      <c r="C1900" s="215"/>
      <c r="D1900" s="215"/>
      <c r="E1900" s="215"/>
      <c r="F1900" s="215" t="s">
        <v>19</v>
      </c>
      <c r="G1900" s="218" t="s">
        <v>20</v>
      </c>
      <c r="H1900" s="209">
        <v>2018</v>
      </c>
      <c r="I1900" s="209">
        <v>2019</v>
      </c>
      <c r="J1900" s="209">
        <v>2020</v>
      </c>
      <c r="K1900" s="209">
        <v>2021</v>
      </c>
      <c r="L1900" s="211" t="s">
        <v>21</v>
      </c>
    </row>
    <row r="1901" spans="1:12" ht="12.75">
      <c r="A1901" s="214"/>
      <c r="B1901" s="216"/>
      <c r="C1901" s="216"/>
      <c r="D1901" s="216"/>
      <c r="E1901" s="216"/>
      <c r="F1901" s="217"/>
      <c r="G1901" s="219"/>
      <c r="H1901" s="220"/>
      <c r="I1901" s="210"/>
      <c r="J1901" s="210"/>
      <c r="K1901" s="210"/>
      <c r="L1901" s="212"/>
    </row>
    <row r="1902" spans="1:12" ht="25.5">
      <c r="A1902" s="93" t="s">
        <v>174</v>
      </c>
      <c r="B1902" s="34" t="s">
        <v>22</v>
      </c>
      <c r="C1902" s="238" t="s">
        <v>447</v>
      </c>
      <c r="D1902" s="238"/>
      <c r="E1902" s="238"/>
      <c r="F1902" s="90"/>
      <c r="G1902" s="90" t="s">
        <v>23</v>
      </c>
      <c r="H1902" s="60">
        <v>1</v>
      </c>
      <c r="I1902" s="60">
        <v>1</v>
      </c>
      <c r="J1902" s="60">
        <v>1</v>
      </c>
      <c r="K1902" s="60">
        <v>1</v>
      </c>
      <c r="L1902" s="56">
        <f>SUM(H1902:K1902)</f>
        <v>4</v>
      </c>
    </row>
    <row r="1903" spans="1:12" ht="12.75">
      <c r="A1903" s="94"/>
      <c r="B1903" s="33" t="s">
        <v>25</v>
      </c>
      <c r="C1903" s="236"/>
      <c r="D1903" s="236"/>
      <c r="E1903" s="236"/>
      <c r="F1903" s="90"/>
      <c r="G1903" s="90" t="s">
        <v>24</v>
      </c>
      <c r="H1903" s="57">
        <v>522199.16</v>
      </c>
      <c r="I1903" s="57">
        <v>640096</v>
      </c>
      <c r="J1903" s="57">
        <v>671105</v>
      </c>
      <c r="K1903" s="57">
        <v>703229</v>
      </c>
      <c r="L1903" s="95">
        <f>SUM(H1903:K1903)</f>
        <v>2536629.16</v>
      </c>
    </row>
    <row r="1904" spans="1:12" ht="12.75">
      <c r="A1904" s="94"/>
      <c r="B1904" s="34" t="s">
        <v>28</v>
      </c>
      <c r="C1904" s="236" t="s">
        <v>64</v>
      </c>
      <c r="D1904" s="236"/>
      <c r="E1904" s="236"/>
      <c r="F1904" s="90"/>
      <c r="G1904" s="90"/>
      <c r="H1904" s="91"/>
      <c r="I1904" s="91"/>
      <c r="J1904" s="91"/>
      <c r="K1904" s="91"/>
      <c r="L1904" s="95"/>
    </row>
    <row r="1905" spans="1:12" ht="12.75">
      <c r="A1905" s="94"/>
      <c r="B1905" s="33" t="s">
        <v>29</v>
      </c>
      <c r="C1905" s="237" t="s">
        <v>65</v>
      </c>
      <c r="D1905" s="237"/>
      <c r="E1905" s="237"/>
      <c r="F1905" s="90"/>
      <c r="G1905" s="8"/>
      <c r="H1905" s="92"/>
      <c r="I1905" s="92"/>
      <c r="J1905" s="92"/>
      <c r="K1905" s="92"/>
      <c r="L1905" s="96"/>
    </row>
    <row r="1906" spans="1:12" ht="25.5">
      <c r="A1906" s="93"/>
      <c r="B1906" s="34" t="s">
        <v>22</v>
      </c>
      <c r="C1906" s="238"/>
      <c r="D1906" s="238"/>
      <c r="E1906" s="238"/>
      <c r="F1906" s="90"/>
      <c r="G1906" s="90" t="s">
        <v>23</v>
      </c>
      <c r="H1906" s="60"/>
      <c r="I1906" s="60"/>
      <c r="J1906" s="60"/>
      <c r="K1906" s="60"/>
      <c r="L1906" s="56"/>
    </row>
    <row r="1907" spans="1:12" ht="12.75">
      <c r="A1907" s="94"/>
      <c r="B1907" s="33" t="s">
        <v>25</v>
      </c>
      <c r="C1907" s="236"/>
      <c r="D1907" s="236"/>
      <c r="E1907" s="236"/>
      <c r="F1907" s="90"/>
      <c r="G1907" s="90" t="s">
        <v>24</v>
      </c>
      <c r="H1907" s="91"/>
      <c r="I1907" s="91"/>
      <c r="J1907" s="91"/>
      <c r="K1907" s="91"/>
      <c r="L1907" s="95"/>
    </row>
    <row r="1908" spans="1:12" ht="12.75">
      <c r="A1908" s="94"/>
      <c r="B1908" s="34" t="s">
        <v>28</v>
      </c>
      <c r="C1908" s="236"/>
      <c r="D1908" s="236"/>
      <c r="E1908" s="236"/>
      <c r="F1908" s="90"/>
      <c r="G1908" s="90"/>
      <c r="H1908" s="91"/>
      <c r="I1908" s="91"/>
      <c r="J1908" s="91"/>
      <c r="K1908" s="91"/>
      <c r="L1908" s="95"/>
    </row>
    <row r="1909" spans="1:12" ht="12.75">
      <c r="A1909" s="94"/>
      <c r="B1909" s="33" t="s">
        <v>29</v>
      </c>
      <c r="C1909" s="237"/>
      <c r="D1909" s="237"/>
      <c r="E1909" s="237"/>
      <c r="F1909" s="90"/>
      <c r="G1909" s="8"/>
      <c r="H1909" s="92"/>
      <c r="I1909" s="92"/>
      <c r="J1909" s="92"/>
      <c r="K1909" s="92"/>
      <c r="L1909" s="96"/>
    </row>
    <row r="1910" spans="1:12" ht="25.5">
      <c r="A1910" s="93"/>
      <c r="B1910" s="34" t="s">
        <v>22</v>
      </c>
      <c r="C1910" s="238"/>
      <c r="D1910" s="238"/>
      <c r="E1910" s="238"/>
      <c r="F1910" s="90"/>
      <c r="G1910" s="90" t="s">
        <v>23</v>
      </c>
      <c r="H1910" s="60"/>
      <c r="I1910" s="60"/>
      <c r="J1910" s="60"/>
      <c r="K1910" s="60"/>
      <c r="L1910" s="56"/>
    </row>
    <row r="1911" spans="1:12" ht="12.75">
      <c r="A1911" s="94"/>
      <c r="B1911" s="33" t="s">
        <v>25</v>
      </c>
      <c r="C1911" s="236"/>
      <c r="D1911" s="236"/>
      <c r="E1911" s="236"/>
      <c r="F1911" s="90"/>
      <c r="G1911" s="90" t="s">
        <v>24</v>
      </c>
      <c r="H1911" s="91"/>
      <c r="I1911" s="91"/>
      <c r="J1911" s="91"/>
      <c r="K1911" s="91"/>
      <c r="L1911" s="95"/>
    </row>
    <row r="1912" spans="1:12" ht="12.75">
      <c r="A1912" s="94"/>
      <c r="B1912" s="34" t="s">
        <v>28</v>
      </c>
      <c r="C1912" s="236"/>
      <c r="D1912" s="236"/>
      <c r="E1912" s="236"/>
      <c r="F1912" s="90"/>
      <c r="G1912" s="90"/>
      <c r="H1912" s="91"/>
      <c r="I1912" s="91"/>
      <c r="J1912" s="91"/>
      <c r="K1912" s="91"/>
      <c r="L1912" s="95"/>
    </row>
    <row r="1913" spans="1:12" ht="12.75">
      <c r="A1913" s="94"/>
      <c r="B1913" s="33" t="s">
        <v>29</v>
      </c>
      <c r="C1913" s="237"/>
      <c r="D1913" s="237"/>
      <c r="E1913" s="237"/>
      <c r="F1913" s="90"/>
      <c r="G1913" s="8"/>
      <c r="H1913" s="92"/>
      <c r="I1913" s="92"/>
      <c r="J1913" s="92"/>
      <c r="K1913" s="92"/>
      <c r="L1913" s="96"/>
    </row>
    <row r="1914" spans="1:12" ht="25.5">
      <c r="A1914" s="93"/>
      <c r="B1914" s="34" t="s">
        <v>22</v>
      </c>
      <c r="C1914" s="238"/>
      <c r="D1914" s="238"/>
      <c r="E1914" s="238"/>
      <c r="F1914" s="90"/>
      <c r="G1914" s="90" t="s">
        <v>23</v>
      </c>
      <c r="H1914" s="60"/>
      <c r="I1914" s="60"/>
      <c r="J1914" s="60"/>
      <c r="K1914" s="60"/>
      <c r="L1914" s="56"/>
    </row>
    <row r="1915" spans="1:12" ht="12.75">
      <c r="A1915" s="94"/>
      <c r="B1915" s="33" t="s">
        <v>25</v>
      </c>
      <c r="C1915" s="236"/>
      <c r="D1915" s="236"/>
      <c r="E1915" s="236"/>
      <c r="F1915" s="90"/>
      <c r="G1915" s="90" t="s">
        <v>24</v>
      </c>
      <c r="H1915" s="91"/>
      <c r="I1915" s="91"/>
      <c r="J1915" s="91"/>
      <c r="K1915" s="91"/>
      <c r="L1915" s="95"/>
    </row>
    <row r="1916" spans="1:12" ht="12.75">
      <c r="A1916" s="94"/>
      <c r="B1916" s="34" t="s">
        <v>28</v>
      </c>
      <c r="C1916" s="236"/>
      <c r="D1916" s="236"/>
      <c r="E1916" s="236"/>
      <c r="F1916" s="90"/>
      <c r="G1916" s="90"/>
      <c r="H1916" s="91"/>
      <c r="I1916" s="91"/>
      <c r="J1916" s="91"/>
      <c r="K1916" s="91"/>
      <c r="L1916" s="95"/>
    </row>
    <row r="1917" spans="1:12" ht="12.75">
      <c r="A1917" s="94"/>
      <c r="B1917" s="33" t="s">
        <v>29</v>
      </c>
      <c r="C1917" s="237"/>
      <c r="D1917" s="237"/>
      <c r="E1917" s="237"/>
      <c r="F1917" s="90"/>
      <c r="G1917" s="8"/>
      <c r="H1917" s="92"/>
      <c r="I1917" s="92"/>
      <c r="J1917" s="92"/>
      <c r="K1917" s="92"/>
      <c r="L1917" s="96"/>
    </row>
    <row r="1918" spans="1:12" ht="25.5">
      <c r="A1918" s="93"/>
      <c r="B1918" s="34" t="s">
        <v>22</v>
      </c>
      <c r="C1918" s="238"/>
      <c r="D1918" s="238"/>
      <c r="E1918" s="238"/>
      <c r="F1918" s="90"/>
      <c r="G1918" s="90" t="s">
        <v>23</v>
      </c>
      <c r="H1918" s="60"/>
      <c r="I1918" s="60"/>
      <c r="J1918" s="60"/>
      <c r="K1918" s="60"/>
      <c r="L1918" s="56"/>
    </row>
    <row r="1919" spans="1:12" ht="12.75">
      <c r="A1919" s="94"/>
      <c r="B1919" s="33" t="s">
        <v>25</v>
      </c>
      <c r="C1919" s="236"/>
      <c r="D1919" s="236"/>
      <c r="E1919" s="236"/>
      <c r="F1919" s="90"/>
      <c r="G1919" s="90" t="s">
        <v>24</v>
      </c>
      <c r="H1919" s="91"/>
      <c r="I1919" s="91"/>
      <c r="J1919" s="91"/>
      <c r="K1919" s="91"/>
      <c r="L1919" s="95"/>
    </row>
    <row r="1920" spans="1:12" ht="12.75">
      <c r="A1920" s="94"/>
      <c r="B1920" s="34" t="s">
        <v>28</v>
      </c>
      <c r="C1920" s="236"/>
      <c r="D1920" s="236"/>
      <c r="E1920" s="236"/>
      <c r="F1920" s="90"/>
      <c r="G1920" s="90"/>
      <c r="H1920" s="91"/>
      <c r="I1920" s="91"/>
      <c r="J1920" s="91"/>
      <c r="K1920" s="91"/>
      <c r="L1920" s="95"/>
    </row>
    <row r="1921" spans="1:12" ht="12.75">
      <c r="A1921" s="94"/>
      <c r="B1921" s="33" t="s">
        <v>29</v>
      </c>
      <c r="C1921" s="237"/>
      <c r="D1921" s="237"/>
      <c r="E1921" s="237"/>
      <c r="F1921" s="90"/>
      <c r="G1921" s="8"/>
      <c r="H1921" s="92"/>
      <c r="I1921" s="92"/>
      <c r="J1921" s="92"/>
      <c r="K1921" s="92"/>
      <c r="L1921" s="96"/>
    </row>
    <row r="1922" spans="1:12" ht="25.5">
      <c r="A1922" s="93"/>
      <c r="B1922" s="34" t="s">
        <v>22</v>
      </c>
      <c r="C1922" s="238"/>
      <c r="D1922" s="238"/>
      <c r="E1922" s="238"/>
      <c r="F1922" s="90"/>
      <c r="G1922" s="90" t="s">
        <v>23</v>
      </c>
      <c r="H1922" s="60"/>
      <c r="I1922" s="60"/>
      <c r="J1922" s="60"/>
      <c r="K1922" s="60"/>
      <c r="L1922" s="56"/>
    </row>
    <row r="1923" spans="1:12" ht="12.75">
      <c r="A1923" s="94"/>
      <c r="B1923" s="33" t="s">
        <v>25</v>
      </c>
      <c r="C1923" s="236"/>
      <c r="D1923" s="236"/>
      <c r="E1923" s="236"/>
      <c r="F1923" s="90"/>
      <c r="G1923" s="90" t="s">
        <v>24</v>
      </c>
      <c r="H1923" s="91"/>
      <c r="I1923" s="91"/>
      <c r="J1923" s="91"/>
      <c r="K1923" s="91"/>
      <c r="L1923" s="95"/>
    </row>
    <row r="1924" spans="1:12" ht="12.75">
      <c r="A1924" s="94"/>
      <c r="B1924" s="34" t="s">
        <v>28</v>
      </c>
      <c r="C1924" s="236"/>
      <c r="D1924" s="236"/>
      <c r="E1924" s="236"/>
      <c r="F1924" s="90"/>
      <c r="G1924" s="90"/>
      <c r="H1924" s="91"/>
      <c r="I1924" s="91"/>
      <c r="J1924" s="91"/>
      <c r="K1924" s="91"/>
      <c r="L1924" s="95"/>
    </row>
    <row r="1925" spans="1:12" ht="13.5" thickBot="1">
      <c r="A1925" s="97"/>
      <c r="B1925" s="16" t="s">
        <v>29</v>
      </c>
      <c r="C1925" s="239"/>
      <c r="D1925" s="239"/>
      <c r="E1925" s="239"/>
      <c r="F1925" s="98"/>
      <c r="G1925" s="99"/>
      <c r="H1925" s="100"/>
      <c r="I1925" s="100"/>
      <c r="J1925" s="100"/>
      <c r="K1925" s="100"/>
      <c r="L1925" s="101"/>
    </row>
    <row r="1926" spans="1:12" ht="13.5" thickBot="1">
      <c r="A1926" s="203" t="s">
        <v>26</v>
      </c>
      <c r="B1926" s="204"/>
      <c r="C1926" s="204"/>
      <c r="D1926" s="204"/>
      <c r="E1926" s="204"/>
      <c r="F1926" s="205"/>
      <c r="G1926" s="205"/>
      <c r="H1926" s="205"/>
      <c r="I1926" s="205"/>
      <c r="J1926" s="205"/>
      <c r="K1926" s="205"/>
      <c r="L1926" s="206"/>
    </row>
    <row r="1927" spans="1:12" ht="12.75">
      <c r="A1927" s="29"/>
      <c r="B1927" s="29"/>
      <c r="C1927" s="29"/>
      <c r="D1927" s="29"/>
      <c r="E1927" s="29"/>
      <c r="F1927" s="30"/>
      <c r="G1927" s="30"/>
      <c r="H1927" s="30"/>
      <c r="I1927" s="30"/>
      <c r="J1927" s="30"/>
      <c r="K1927" s="30"/>
      <c r="L1927" s="30"/>
    </row>
    <row r="1928" spans="1:12" ht="12.75">
      <c r="A1928" s="29"/>
      <c r="B1928" s="29"/>
      <c r="C1928" s="29"/>
      <c r="D1928" s="29"/>
      <c r="E1928" s="29"/>
      <c r="F1928" s="30"/>
      <c r="G1928" s="30"/>
      <c r="H1928" s="30"/>
      <c r="I1928" s="30"/>
      <c r="J1928" s="30"/>
      <c r="K1928" s="30"/>
      <c r="L1928" s="30"/>
    </row>
    <row r="1929" spans="1:12" ht="12.75">
      <c r="A1929" s="29"/>
      <c r="B1929" s="29"/>
      <c r="C1929" s="29"/>
      <c r="D1929" s="29"/>
      <c r="E1929" s="29"/>
      <c r="F1929" s="30"/>
      <c r="H1929" s="30"/>
      <c r="I1929" s="30"/>
      <c r="J1929" s="30"/>
      <c r="K1929" s="30"/>
      <c r="L1929" s="30"/>
    </row>
    <row r="1930" spans="1:12" ht="12.75">
      <c r="A1930" s="29"/>
      <c r="B1930" s="29"/>
      <c r="C1930" s="29"/>
      <c r="D1930" s="29"/>
      <c r="E1930" s="29"/>
      <c r="F1930" s="30"/>
      <c r="G1930" s="89">
        <v>44</v>
      </c>
      <c r="H1930" s="30"/>
      <c r="I1930" s="30"/>
      <c r="J1930" s="30"/>
      <c r="K1930" s="30"/>
      <c r="L1930" s="30"/>
    </row>
  </sheetData>
  <sheetProtection/>
  <mergeCells count="2145">
    <mergeCell ref="A1529:L1529"/>
    <mergeCell ref="C1523:E1523"/>
    <mergeCell ref="C1524:E1524"/>
    <mergeCell ref="C1525:E1525"/>
    <mergeCell ref="C1526:E1526"/>
    <mergeCell ref="C1527:E1527"/>
    <mergeCell ref="C1528:E1528"/>
    <mergeCell ref="C1517:E1517"/>
    <mergeCell ref="C1518:E1518"/>
    <mergeCell ref="C1519:E1519"/>
    <mergeCell ref="C1520:E1520"/>
    <mergeCell ref="C1521:E1521"/>
    <mergeCell ref="C1522:E1522"/>
    <mergeCell ref="C1511:E1511"/>
    <mergeCell ref="C1512:E1512"/>
    <mergeCell ref="C1513:E1513"/>
    <mergeCell ref="C1514:E1514"/>
    <mergeCell ref="C1515:E1515"/>
    <mergeCell ref="C1516:E1516"/>
    <mergeCell ref="C1505:E1505"/>
    <mergeCell ref="C1506:E1506"/>
    <mergeCell ref="C1507:E1507"/>
    <mergeCell ref="C1508:E1508"/>
    <mergeCell ref="C1509:E1509"/>
    <mergeCell ref="C1510:E1510"/>
    <mergeCell ref="G1503:G1504"/>
    <mergeCell ref="H1503:H1504"/>
    <mergeCell ref="I1503:I1504"/>
    <mergeCell ref="J1503:J1504"/>
    <mergeCell ref="K1503:K1504"/>
    <mergeCell ref="L1503:L1504"/>
    <mergeCell ref="A1500:D1500"/>
    <mergeCell ref="A1501:C1501"/>
    <mergeCell ref="C1502:E1502"/>
    <mergeCell ref="A1503:A1504"/>
    <mergeCell ref="B1503:E1504"/>
    <mergeCell ref="F1503:F1504"/>
    <mergeCell ref="C1496:L1497"/>
    <mergeCell ref="A1498:D1498"/>
    <mergeCell ref="E1498:H1498"/>
    <mergeCell ref="I1498:L1498"/>
    <mergeCell ref="A1499:D1499"/>
    <mergeCell ref="E1499:H1499"/>
    <mergeCell ref="I1499:L1499"/>
    <mergeCell ref="L14:L15"/>
    <mergeCell ref="J14:J15"/>
    <mergeCell ref="K14:K15"/>
    <mergeCell ref="C26:E26"/>
    <mergeCell ref="C22:E22"/>
    <mergeCell ref="C18:E18"/>
    <mergeCell ref="C19:E19"/>
    <mergeCell ref="C20:E20"/>
    <mergeCell ref="C17:E17"/>
    <mergeCell ref="C21:E21"/>
    <mergeCell ref="I10:L10"/>
    <mergeCell ref="A6:B6"/>
    <mergeCell ref="E10:H10"/>
    <mergeCell ref="A2:L2"/>
    <mergeCell ref="A3:L3"/>
    <mergeCell ref="A4:L4"/>
    <mergeCell ref="A5:B5"/>
    <mergeCell ref="C5:L5"/>
    <mergeCell ref="A9:D9"/>
    <mergeCell ref="E9:H9"/>
    <mergeCell ref="I9:L9"/>
    <mergeCell ref="I14:I15"/>
    <mergeCell ref="A14:A15"/>
    <mergeCell ref="B14:E15"/>
    <mergeCell ref="A10:D10"/>
    <mergeCell ref="F14:F15"/>
    <mergeCell ref="G14:G15"/>
    <mergeCell ref="H14:H15"/>
    <mergeCell ref="A12:C12"/>
    <mergeCell ref="A11:D11"/>
    <mergeCell ref="C13:E13"/>
    <mergeCell ref="C23:E23"/>
    <mergeCell ref="C24:E24"/>
    <mergeCell ref="C25:E25"/>
    <mergeCell ref="C16:E16"/>
    <mergeCell ref="C29:E29"/>
    <mergeCell ref="C30:E30"/>
    <mergeCell ref="C31:E31"/>
    <mergeCell ref="C32:E32"/>
    <mergeCell ref="C27:E27"/>
    <mergeCell ref="C28:E28"/>
    <mergeCell ref="C37:E37"/>
    <mergeCell ref="C38:E38"/>
    <mergeCell ref="C39:E39"/>
    <mergeCell ref="A40:L40"/>
    <mergeCell ref="C33:E33"/>
    <mergeCell ref="C34:E34"/>
    <mergeCell ref="C35:E35"/>
    <mergeCell ref="C36:E36"/>
    <mergeCell ref="A47:L47"/>
    <mergeCell ref="A48:L48"/>
    <mergeCell ref="A49:L49"/>
    <mergeCell ref="A50:B50"/>
    <mergeCell ref="C50:L50"/>
    <mergeCell ref="A51:B51"/>
    <mergeCell ref="A54:D54"/>
    <mergeCell ref="E54:H54"/>
    <mergeCell ref="I54:L54"/>
    <mergeCell ref="A56:D56"/>
    <mergeCell ref="E56:H56"/>
    <mergeCell ref="I56:L56"/>
    <mergeCell ref="A55:D55"/>
    <mergeCell ref="E55:H55"/>
    <mergeCell ref="I55:L55"/>
    <mergeCell ref="A57:D57"/>
    <mergeCell ref="A58:C58"/>
    <mergeCell ref="C59:E59"/>
    <mergeCell ref="A60:A61"/>
    <mergeCell ref="B60:E61"/>
    <mergeCell ref="F60:F61"/>
    <mergeCell ref="G60:G61"/>
    <mergeCell ref="H60:H61"/>
    <mergeCell ref="I60:I61"/>
    <mergeCell ref="J60:J61"/>
    <mergeCell ref="K60:K61"/>
    <mergeCell ref="L60:L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96:E96"/>
    <mergeCell ref="A86:L86"/>
    <mergeCell ref="C80:E80"/>
    <mergeCell ref="C81:E81"/>
    <mergeCell ref="C82:E82"/>
    <mergeCell ref="C83:E83"/>
    <mergeCell ref="C84:E84"/>
    <mergeCell ref="C85:E85"/>
    <mergeCell ref="A97:A98"/>
    <mergeCell ref="B97:E98"/>
    <mergeCell ref="F97:F98"/>
    <mergeCell ref="G97:G98"/>
    <mergeCell ref="H97:H98"/>
    <mergeCell ref="I97:I98"/>
    <mergeCell ref="J97:J98"/>
    <mergeCell ref="K97:K98"/>
    <mergeCell ref="L97:L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20:E120"/>
    <mergeCell ref="C121:E121"/>
    <mergeCell ref="C122:E122"/>
    <mergeCell ref="C114:E114"/>
    <mergeCell ref="C115:E115"/>
    <mergeCell ref="C116:E116"/>
    <mergeCell ref="C117:E117"/>
    <mergeCell ref="C118:E118"/>
    <mergeCell ref="C119:E119"/>
    <mergeCell ref="A123:L123"/>
    <mergeCell ref="A136:L136"/>
    <mergeCell ref="A137:L137"/>
    <mergeCell ref="A138:L138"/>
    <mergeCell ref="A139:B139"/>
    <mergeCell ref="C139:L139"/>
    <mergeCell ref="A140:B140"/>
    <mergeCell ref="C140:L141"/>
    <mergeCell ref="A142:D142"/>
    <mergeCell ref="E142:H142"/>
    <mergeCell ref="I142:L142"/>
    <mergeCell ref="A143:D143"/>
    <mergeCell ref="E143:H143"/>
    <mergeCell ref="I143:L143"/>
    <mergeCell ref="A144:D144"/>
    <mergeCell ref="A145:C145"/>
    <mergeCell ref="C146:E146"/>
    <mergeCell ref="A147:A148"/>
    <mergeCell ref="B147:E148"/>
    <mergeCell ref="F147:F148"/>
    <mergeCell ref="G147:G148"/>
    <mergeCell ref="H147:H148"/>
    <mergeCell ref="I147:I148"/>
    <mergeCell ref="J147:J148"/>
    <mergeCell ref="K147:K148"/>
    <mergeCell ref="L147:L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A173:L173"/>
    <mergeCell ref="A179:L179"/>
    <mergeCell ref="C167:E167"/>
    <mergeCell ref="C168:E168"/>
    <mergeCell ref="C169:E169"/>
    <mergeCell ref="C170:E170"/>
    <mergeCell ref="C171:E171"/>
    <mergeCell ref="C172:E172"/>
    <mergeCell ref="A180:L180"/>
    <mergeCell ref="A181:L181"/>
    <mergeCell ref="A182:B182"/>
    <mergeCell ref="C182:L182"/>
    <mergeCell ref="A183:B183"/>
    <mergeCell ref="C183:L184"/>
    <mergeCell ref="A185:D185"/>
    <mergeCell ref="E185:H185"/>
    <mergeCell ref="I185:L185"/>
    <mergeCell ref="A186:D186"/>
    <mergeCell ref="E186:H186"/>
    <mergeCell ref="I186:L186"/>
    <mergeCell ref="A187:D187"/>
    <mergeCell ref="A188:C188"/>
    <mergeCell ref="C189:E189"/>
    <mergeCell ref="A190:A191"/>
    <mergeCell ref="B190:E191"/>
    <mergeCell ref="F190:F191"/>
    <mergeCell ref="G190:G191"/>
    <mergeCell ref="H190:H191"/>
    <mergeCell ref="I190:I191"/>
    <mergeCell ref="J190:J191"/>
    <mergeCell ref="K190:K191"/>
    <mergeCell ref="L190:L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A216:L216"/>
    <mergeCell ref="A223:L223"/>
    <mergeCell ref="C210:E210"/>
    <mergeCell ref="C211:E211"/>
    <mergeCell ref="C212:E212"/>
    <mergeCell ref="C213:E213"/>
    <mergeCell ref="C214:E214"/>
    <mergeCell ref="C215:E215"/>
    <mergeCell ref="A224:L224"/>
    <mergeCell ref="A225:L225"/>
    <mergeCell ref="A226:B226"/>
    <mergeCell ref="C226:L226"/>
    <mergeCell ref="A227:B227"/>
    <mergeCell ref="C227:L228"/>
    <mergeCell ref="A229:D229"/>
    <mergeCell ref="E229:H229"/>
    <mergeCell ref="I229:L229"/>
    <mergeCell ref="A230:D230"/>
    <mergeCell ref="E230:H230"/>
    <mergeCell ref="I230:L230"/>
    <mergeCell ref="A231:D231"/>
    <mergeCell ref="A232:C232"/>
    <mergeCell ref="C233:E233"/>
    <mergeCell ref="A234:A235"/>
    <mergeCell ref="B234:E235"/>
    <mergeCell ref="F234:F235"/>
    <mergeCell ref="G234:G235"/>
    <mergeCell ref="H234:H235"/>
    <mergeCell ref="I234:I235"/>
    <mergeCell ref="J234:J235"/>
    <mergeCell ref="K234:K235"/>
    <mergeCell ref="L234:L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A260:L260"/>
    <mergeCell ref="A266:L266"/>
    <mergeCell ref="C254:E254"/>
    <mergeCell ref="C255:E255"/>
    <mergeCell ref="C256:E256"/>
    <mergeCell ref="C257:E257"/>
    <mergeCell ref="C258:E258"/>
    <mergeCell ref="C259:E259"/>
    <mergeCell ref="A267:L267"/>
    <mergeCell ref="A268:L268"/>
    <mergeCell ref="A269:B269"/>
    <mergeCell ref="C269:L269"/>
    <mergeCell ref="A270:B270"/>
    <mergeCell ref="C270:L271"/>
    <mergeCell ref="A272:D272"/>
    <mergeCell ref="E272:H272"/>
    <mergeCell ref="I272:L272"/>
    <mergeCell ref="A273:D273"/>
    <mergeCell ref="E273:H273"/>
    <mergeCell ref="I273:L273"/>
    <mergeCell ref="A274:D274"/>
    <mergeCell ref="A275:C275"/>
    <mergeCell ref="C276:E276"/>
    <mergeCell ref="A277:A278"/>
    <mergeCell ref="B277:E278"/>
    <mergeCell ref="F277:F278"/>
    <mergeCell ref="G277:G278"/>
    <mergeCell ref="H277:H278"/>
    <mergeCell ref="I277:I278"/>
    <mergeCell ref="J277:J278"/>
    <mergeCell ref="K277:K278"/>
    <mergeCell ref="L277:L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A303:L303"/>
    <mergeCell ref="A310:L310"/>
    <mergeCell ref="C297:E297"/>
    <mergeCell ref="C298:E298"/>
    <mergeCell ref="C299:E299"/>
    <mergeCell ref="C300:E300"/>
    <mergeCell ref="C301:E301"/>
    <mergeCell ref="C302:E302"/>
    <mergeCell ref="A311:L311"/>
    <mergeCell ref="A312:L312"/>
    <mergeCell ref="A313:B313"/>
    <mergeCell ref="C313:L313"/>
    <mergeCell ref="A314:B314"/>
    <mergeCell ref="C314:L315"/>
    <mergeCell ref="A316:D316"/>
    <mergeCell ref="E316:H316"/>
    <mergeCell ref="I316:L316"/>
    <mergeCell ref="A317:D317"/>
    <mergeCell ref="E317:H317"/>
    <mergeCell ref="I317:L317"/>
    <mergeCell ref="A318:D318"/>
    <mergeCell ref="A319:C319"/>
    <mergeCell ref="C320:E320"/>
    <mergeCell ref="A321:A322"/>
    <mergeCell ref="B321:E322"/>
    <mergeCell ref="F321:F322"/>
    <mergeCell ref="G321:G322"/>
    <mergeCell ref="H321:H322"/>
    <mergeCell ref="I321:I322"/>
    <mergeCell ref="J321:J322"/>
    <mergeCell ref="K321:K322"/>
    <mergeCell ref="L321:L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A347:L347"/>
    <mergeCell ref="A354:L354"/>
    <mergeCell ref="C341:E341"/>
    <mergeCell ref="C342:E342"/>
    <mergeCell ref="C343:E343"/>
    <mergeCell ref="C344:E344"/>
    <mergeCell ref="C345:E345"/>
    <mergeCell ref="C346:E346"/>
    <mergeCell ref="A355:L355"/>
    <mergeCell ref="A356:L356"/>
    <mergeCell ref="A357:B357"/>
    <mergeCell ref="C357:L357"/>
    <mergeCell ref="A358:B358"/>
    <mergeCell ref="C358:L359"/>
    <mergeCell ref="A360:D360"/>
    <mergeCell ref="E360:H360"/>
    <mergeCell ref="I360:L360"/>
    <mergeCell ref="A361:D361"/>
    <mergeCell ref="E361:H361"/>
    <mergeCell ref="I361:L361"/>
    <mergeCell ref="A362:D362"/>
    <mergeCell ref="A363:C363"/>
    <mergeCell ref="C364:E364"/>
    <mergeCell ref="A365:A366"/>
    <mergeCell ref="B365:E366"/>
    <mergeCell ref="F365:F366"/>
    <mergeCell ref="G365:G366"/>
    <mergeCell ref="H365:H366"/>
    <mergeCell ref="I365:I366"/>
    <mergeCell ref="J365:J366"/>
    <mergeCell ref="K365:K366"/>
    <mergeCell ref="L365:L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A391:L391"/>
    <mergeCell ref="A398:L398"/>
    <mergeCell ref="C385:E385"/>
    <mergeCell ref="C386:E386"/>
    <mergeCell ref="C387:E387"/>
    <mergeCell ref="C388:E388"/>
    <mergeCell ref="C389:E389"/>
    <mergeCell ref="C390:E390"/>
    <mergeCell ref="A399:L399"/>
    <mergeCell ref="A400:L400"/>
    <mergeCell ref="A401:B401"/>
    <mergeCell ref="C401:L401"/>
    <mergeCell ref="A402:B402"/>
    <mergeCell ref="C402:L403"/>
    <mergeCell ref="A404:D404"/>
    <mergeCell ref="E404:H404"/>
    <mergeCell ref="I404:L404"/>
    <mergeCell ref="A405:D405"/>
    <mergeCell ref="E405:H405"/>
    <mergeCell ref="I405:L405"/>
    <mergeCell ref="A406:D406"/>
    <mergeCell ref="A407:C407"/>
    <mergeCell ref="C408:E408"/>
    <mergeCell ref="A409:A410"/>
    <mergeCell ref="B409:E410"/>
    <mergeCell ref="F409:F410"/>
    <mergeCell ref="G409:G410"/>
    <mergeCell ref="H409:H410"/>
    <mergeCell ref="I409:I410"/>
    <mergeCell ref="J409:J410"/>
    <mergeCell ref="K409:K410"/>
    <mergeCell ref="L409:L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A435:L435"/>
    <mergeCell ref="A442:L442"/>
    <mergeCell ref="C429:E429"/>
    <mergeCell ref="C430:E430"/>
    <mergeCell ref="C431:E431"/>
    <mergeCell ref="C432:E432"/>
    <mergeCell ref="C433:E433"/>
    <mergeCell ref="C434:E434"/>
    <mergeCell ref="A443:L443"/>
    <mergeCell ref="A444:L444"/>
    <mergeCell ref="A445:B445"/>
    <mergeCell ref="C445:L445"/>
    <mergeCell ref="A446:B446"/>
    <mergeCell ref="C446:L447"/>
    <mergeCell ref="A448:D448"/>
    <mergeCell ref="E448:H448"/>
    <mergeCell ref="I448:L448"/>
    <mergeCell ref="A449:D449"/>
    <mergeCell ref="E449:H449"/>
    <mergeCell ref="I449:L449"/>
    <mergeCell ref="A450:D450"/>
    <mergeCell ref="A451:C451"/>
    <mergeCell ref="C452:E452"/>
    <mergeCell ref="A453:A454"/>
    <mergeCell ref="B453:E454"/>
    <mergeCell ref="F453:F454"/>
    <mergeCell ref="G453:G454"/>
    <mergeCell ref="H453:H454"/>
    <mergeCell ref="I453:I454"/>
    <mergeCell ref="J453:J454"/>
    <mergeCell ref="K453:K454"/>
    <mergeCell ref="L453:L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A479:L479"/>
    <mergeCell ref="A486:L486"/>
    <mergeCell ref="C473:E473"/>
    <mergeCell ref="C474:E474"/>
    <mergeCell ref="C475:E475"/>
    <mergeCell ref="C476:E476"/>
    <mergeCell ref="C477:E477"/>
    <mergeCell ref="C478:E478"/>
    <mergeCell ref="A487:L487"/>
    <mergeCell ref="A488:L488"/>
    <mergeCell ref="A489:B489"/>
    <mergeCell ref="C489:L489"/>
    <mergeCell ref="A490:B490"/>
    <mergeCell ref="C490:L493"/>
    <mergeCell ref="A494:D494"/>
    <mergeCell ref="E494:H494"/>
    <mergeCell ref="I494:L494"/>
    <mergeCell ref="A495:D495"/>
    <mergeCell ref="E495:H495"/>
    <mergeCell ref="I495:L495"/>
    <mergeCell ref="A496:D496"/>
    <mergeCell ref="A497:C497"/>
    <mergeCell ref="C498:E498"/>
    <mergeCell ref="A499:A500"/>
    <mergeCell ref="B499:E500"/>
    <mergeCell ref="F499:F500"/>
    <mergeCell ref="G499:G500"/>
    <mergeCell ref="H499:H500"/>
    <mergeCell ref="I499:I500"/>
    <mergeCell ref="J499:J500"/>
    <mergeCell ref="K499:K500"/>
    <mergeCell ref="L499:L500"/>
    <mergeCell ref="C501:E501"/>
    <mergeCell ref="C502:E502"/>
    <mergeCell ref="C503:E503"/>
    <mergeCell ref="C504:E504"/>
    <mergeCell ref="C517:E517"/>
    <mergeCell ref="C518:E518"/>
    <mergeCell ref="C505:E505"/>
    <mergeCell ref="C506:E506"/>
    <mergeCell ref="C507:E507"/>
    <mergeCell ref="C508:E508"/>
    <mergeCell ref="C509:E509"/>
    <mergeCell ref="C510:E510"/>
    <mergeCell ref="C511:E511"/>
    <mergeCell ref="C512:E512"/>
    <mergeCell ref="C513:E513"/>
    <mergeCell ref="C514:E514"/>
    <mergeCell ref="C515:E515"/>
    <mergeCell ref="C516:E516"/>
    <mergeCell ref="A525:L525"/>
    <mergeCell ref="C519:E519"/>
    <mergeCell ref="C520:E520"/>
    <mergeCell ref="C521:E521"/>
    <mergeCell ref="C522:E522"/>
    <mergeCell ref="C523:E523"/>
    <mergeCell ref="C524:E524"/>
    <mergeCell ref="K535:K536"/>
    <mergeCell ref="L535:L536"/>
    <mergeCell ref="A535:A536"/>
    <mergeCell ref="B535:E536"/>
    <mergeCell ref="F535:F536"/>
    <mergeCell ref="G535:G536"/>
    <mergeCell ref="H535:H536"/>
    <mergeCell ref="I535:I536"/>
    <mergeCell ref="J535:J536"/>
    <mergeCell ref="C537:E537"/>
    <mergeCell ref="C538:E538"/>
    <mergeCell ref="C541:E541"/>
    <mergeCell ref="C542:E542"/>
    <mergeCell ref="C545:E545"/>
    <mergeCell ref="C539:E539"/>
    <mergeCell ref="C540:E540"/>
    <mergeCell ref="C546:E546"/>
    <mergeCell ref="C543:E543"/>
    <mergeCell ref="C544:E544"/>
    <mergeCell ref="C551:E551"/>
    <mergeCell ref="C552:E552"/>
    <mergeCell ref="C547:E547"/>
    <mergeCell ref="C548:E548"/>
    <mergeCell ref="C553:E553"/>
    <mergeCell ref="C554:E554"/>
    <mergeCell ref="C550:E550"/>
    <mergeCell ref="C549:E549"/>
    <mergeCell ref="C555:E555"/>
    <mergeCell ref="C556:E556"/>
    <mergeCell ref="C557:E557"/>
    <mergeCell ref="C558:E558"/>
    <mergeCell ref="C559:E559"/>
    <mergeCell ref="C560:E560"/>
    <mergeCell ref="A561:L561"/>
    <mergeCell ref="A573:L573"/>
    <mergeCell ref="A574:L574"/>
    <mergeCell ref="A575:L575"/>
    <mergeCell ref="A576:B576"/>
    <mergeCell ref="C576:L576"/>
    <mergeCell ref="A577:B577"/>
    <mergeCell ref="C577:L578"/>
    <mergeCell ref="A579:D579"/>
    <mergeCell ref="E579:H579"/>
    <mergeCell ref="I579:L579"/>
    <mergeCell ref="A580:D580"/>
    <mergeCell ref="E580:H580"/>
    <mergeCell ref="I580:L580"/>
    <mergeCell ref="A581:D581"/>
    <mergeCell ref="A582:C582"/>
    <mergeCell ref="C583:E583"/>
    <mergeCell ref="A584:A585"/>
    <mergeCell ref="B584:E585"/>
    <mergeCell ref="F584:F585"/>
    <mergeCell ref="G584:G585"/>
    <mergeCell ref="H584:H585"/>
    <mergeCell ref="I584:I585"/>
    <mergeCell ref="J584:J585"/>
    <mergeCell ref="K584:K585"/>
    <mergeCell ref="L584:L585"/>
    <mergeCell ref="C586:E586"/>
    <mergeCell ref="C587:E587"/>
    <mergeCell ref="C588:E588"/>
    <mergeCell ref="C589:E589"/>
    <mergeCell ref="C590:E590"/>
    <mergeCell ref="C591:E591"/>
    <mergeCell ref="C592:E592"/>
    <mergeCell ref="C593:E593"/>
    <mergeCell ref="C594:E594"/>
    <mergeCell ref="C595:E595"/>
    <mergeCell ref="C596:E596"/>
    <mergeCell ref="C597:E597"/>
    <mergeCell ref="C598:E598"/>
    <mergeCell ref="C599:E599"/>
    <mergeCell ref="C600:E600"/>
    <mergeCell ref="C601:E601"/>
    <mergeCell ref="C602:E602"/>
    <mergeCell ref="C603:E603"/>
    <mergeCell ref="A610:L610"/>
    <mergeCell ref="C604:E604"/>
    <mergeCell ref="C605:E605"/>
    <mergeCell ref="C606:E606"/>
    <mergeCell ref="C607:E607"/>
    <mergeCell ref="C608:E608"/>
    <mergeCell ref="C609:E609"/>
    <mergeCell ref="A623:A624"/>
    <mergeCell ref="B623:E624"/>
    <mergeCell ref="F623:F624"/>
    <mergeCell ref="G623:G624"/>
    <mergeCell ref="H623:H624"/>
    <mergeCell ref="I623:I624"/>
    <mergeCell ref="J623:J624"/>
    <mergeCell ref="K623:K624"/>
    <mergeCell ref="L623:L624"/>
    <mergeCell ref="C625:E625"/>
    <mergeCell ref="C626:E626"/>
    <mergeCell ref="C627:E627"/>
    <mergeCell ref="C628:E628"/>
    <mergeCell ref="C629:E629"/>
    <mergeCell ref="C630:E630"/>
    <mergeCell ref="C631:E631"/>
    <mergeCell ref="C632:E632"/>
    <mergeCell ref="C633:E633"/>
    <mergeCell ref="C634:E634"/>
    <mergeCell ref="C635:E635"/>
    <mergeCell ref="C636:E636"/>
    <mergeCell ref="C637:E637"/>
    <mergeCell ref="C638:E638"/>
    <mergeCell ref="C639:E639"/>
    <mergeCell ref="C640:E640"/>
    <mergeCell ref="C641:E641"/>
    <mergeCell ref="C642:E642"/>
    <mergeCell ref="C643:E643"/>
    <mergeCell ref="C644:E644"/>
    <mergeCell ref="C645:E645"/>
    <mergeCell ref="C646:E646"/>
    <mergeCell ref="C647:E647"/>
    <mergeCell ref="C648:E648"/>
    <mergeCell ref="A649:L649"/>
    <mergeCell ref="A661:L661"/>
    <mergeCell ref="A662:L662"/>
    <mergeCell ref="A663:L663"/>
    <mergeCell ref="A664:B664"/>
    <mergeCell ref="C664:L664"/>
    <mergeCell ref="A665:B665"/>
    <mergeCell ref="C665:L666"/>
    <mergeCell ref="A667:D667"/>
    <mergeCell ref="E667:H667"/>
    <mergeCell ref="I667:L667"/>
    <mergeCell ref="A668:D668"/>
    <mergeCell ref="E668:H668"/>
    <mergeCell ref="I668:L668"/>
    <mergeCell ref="A669:D669"/>
    <mergeCell ref="A670:C670"/>
    <mergeCell ref="C671:E671"/>
    <mergeCell ref="A672:A673"/>
    <mergeCell ref="B672:E673"/>
    <mergeCell ref="F672:F673"/>
    <mergeCell ref="G672:G673"/>
    <mergeCell ref="H672:H673"/>
    <mergeCell ref="I672:I673"/>
    <mergeCell ref="J672:J673"/>
    <mergeCell ref="K672:K673"/>
    <mergeCell ref="L672:L673"/>
    <mergeCell ref="C674:E674"/>
    <mergeCell ref="C675:E675"/>
    <mergeCell ref="C676:E676"/>
    <mergeCell ref="C677:E677"/>
    <mergeCell ref="C678:E678"/>
    <mergeCell ref="C679:E679"/>
    <mergeCell ref="C680:E680"/>
    <mergeCell ref="C681:E681"/>
    <mergeCell ref="C682:E682"/>
    <mergeCell ref="C683:E683"/>
    <mergeCell ref="C684:E684"/>
    <mergeCell ref="C685:E685"/>
    <mergeCell ref="C686:E686"/>
    <mergeCell ref="C687:E687"/>
    <mergeCell ref="C688:E688"/>
    <mergeCell ref="C689:E689"/>
    <mergeCell ref="C690:E690"/>
    <mergeCell ref="C691:E691"/>
    <mergeCell ref="C692:E692"/>
    <mergeCell ref="C693:E693"/>
    <mergeCell ref="C694:E694"/>
    <mergeCell ref="C695:E695"/>
    <mergeCell ref="C696:E696"/>
    <mergeCell ref="C697:E697"/>
    <mergeCell ref="A698:L698"/>
    <mergeCell ref="A705:L705"/>
    <mergeCell ref="A706:L706"/>
    <mergeCell ref="A707:L707"/>
    <mergeCell ref="A708:B708"/>
    <mergeCell ref="C708:L708"/>
    <mergeCell ref="A711:D711"/>
    <mergeCell ref="E711:H711"/>
    <mergeCell ref="I711:L711"/>
    <mergeCell ref="A709:B709"/>
    <mergeCell ref="C709:L710"/>
    <mergeCell ref="A712:D712"/>
    <mergeCell ref="E712:H712"/>
    <mergeCell ref="I712:L712"/>
    <mergeCell ref="A713:D713"/>
    <mergeCell ref="A714:C714"/>
    <mergeCell ref="C715:E715"/>
    <mergeCell ref="A716:A717"/>
    <mergeCell ref="B716:E717"/>
    <mergeCell ref="F716:F717"/>
    <mergeCell ref="G716:G717"/>
    <mergeCell ref="H716:H717"/>
    <mergeCell ref="I716:I717"/>
    <mergeCell ref="J716:J717"/>
    <mergeCell ref="K716:K717"/>
    <mergeCell ref="L716:L717"/>
    <mergeCell ref="C718:E718"/>
    <mergeCell ref="C719:E719"/>
    <mergeCell ref="C720:E720"/>
    <mergeCell ref="C721:E721"/>
    <mergeCell ref="C722:E722"/>
    <mergeCell ref="C723:E723"/>
    <mergeCell ref="C724:E724"/>
    <mergeCell ref="C725:E725"/>
    <mergeCell ref="C726:E726"/>
    <mergeCell ref="C727:E727"/>
    <mergeCell ref="C728:E728"/>
    <mergeCell ref="C729:E729"/>
    <mergeCell ref="C730:E730"/>
    <mergeCell ref="C731:E731"/>
    <mergeCell ref="C732:E732"/>
    <mergeCell ref="C733:E733"/>
    <mergeCell ref="C734:E734"/>
    <mergeCell ref="C735:E735"/>
    <mergeCell ref="C736:E736"/>
    <mergeCell ref="C737:E737"/>
    <mergeCell ref="C738:E738"/>
    <mergeCell ref="C739:E739"/>
    <mergeCell ref="C740:E740"/>
    <mergeCell ref="C741:E741"/>
    <mergeCell ref="A742:L742"/>
    <mergeCell ref="A748:L748"/>
    <mergeCell ref="A749:L749"/>
    <mergeCell ref="A750:L750"/>
    <mergeCell ref="A751:B751"/>
    <mergeCell ref="C751:L751"/>
    <mergeCell ref="A754:B754"/>
    <mergeCell ref="A756:D756"/>
    <mergeCell ref="E756:H756"/>
    <mergeCell ref="I756:L756"/>
    <mergeCell ref="A752:B752"/>
    <mergeCell ref="C752:L755"/>
    <mergeCell ref="A757:D757"/>
    <mergeCell ref="E757:H757"/>
    <mergeCell ref="I757:L757"/>
    <mergeCell ref="A758:D758"/>
    <mergeCell ref="A759:C759"/>
    <mergeCell ref="C760:E760"/>
    <mergeCell ref="A761:A762"/>
    <mergeCell ref="B761:E762"/>
    <mergeCell ref="F761:F762"/>
    <mergeCell ref="G761:G762"/>
    <mergeCell ref="H761:H762"/>
    <mergeCell ref="I761:I762"/>
    <mergeCell ref="J761:J762"/>
    <mergeCell ref="K761:K762"/>
    <mergeCell ref="L761:L762"/>
    <mergeCell ref="C763:E763"/>
    <mergeCell ref="C764:E764"/>
    <mergeCell ref="C765:E765"/>
    <mergeCell ref="C766:E766"/>
    <mergeCell ref="C767:E767"/>
    <mergeCell ref="C768:E768"/>
    <mergeCell ref="C769:E769"/>
    <mergeCell ref="C770:E770"/>
    <mergeCell ref="C771:E771"/>
    <mergeCell ref="C772:E772"/>
    <mergeCell ref="C773:E773"/>
    <mergeCell ref="C774:E774"/>
    <mergeCell ref="C775:E775"/>
    <mergeCell ref="C776:E776"/>
    <mergeCell ref="C777:E777"/>
    <mergeCell ref="C778:E778"/>
    <mergeCell ref="C779:E779"/>
    <mergeCell ref="C780:E780"/>
    <mergeCell ref="C781:E781"/>
    <mergeCell ref="C782:E782"/>
    <mergeCell ref="C783:E783"/>
    <mergeCell ref="C784:E784"/>
    <mergeCell ref="C785:E785"/>
    <mergeCell ref="C786:E786"/>
    <mergeCell ref="A787:L787"/>
    <mergeCell ref="A792:L792"/>
    <mergeCell ref="A793:L793"/>
    <mergeCell ref="A794:L794"/>
    <mergeCell ref="A795:B795"/>
    <mergeCell ref="C795:L795"/>
    <mergeCell ref="A796:B796"/>
    <mergeCell ref="C796:L797"/>
    <mergeCell ref="A798:D798"/>
    <mergeCell ref="E798:H798"/>
    <mergeCell ref="I798:L798"/>
    <mergeCell ref="A799:D799"/>
    <mergeCell ref="E799:H799"/>
    <mergeCell ref="I799:L799"/>
    <mergeCell ref="A800:D800"/>
    <mergeCell ref="A801:C801"/>
    <mergeCell ref="C802:E802"/>
    <mergeCell ref="A803:A804"/>
    <mergeCell ref="B803:E804"/>
    <mergeCell ref="F803:F804"/>
    <mergeCell ref="G803:G804"/>
    <mergeCell ref="H803:H804"/>
    <mergeCell ref="I803:I804"/>
    <mergeCell ref="J803:J804"/>
    <mergeCell ref="K803:K804"/>
    <mergeCell ref="L803:L804"/>
    <mergeCell ref="C805:E805"/>
    <mergeCell ref="C806:E806"/>
    <mergeCell ref="C807:E807"/>
    <mergeCell ref="C808:E808"/>
    <mergeCell ref="C809:E809"/>
    <mergeCell ref="C810:E810"/>
    <mergeCell ref="C811:E811"/>
    <mergeCell ref="C812:E812"/>
    <mergeCell ref="C813:E813"/>
    <mergeCell ref="C814:E814"/>
    <mergeCell ref="C815:E815"/>
    <mergeCell ref="C816:E816"/>
    <mergeCell ref="C817:E817"/>
    <mergeCell ref="C818:E818"/>
    <mergeCell ref="C819:E819"/>
    <mergeCell ref="C820:E820"/>
    <mergeCell ref="C821:E821"/>
    <mergeCell ref="C822:E822"/>
    <mergeCell ref="C823:E823"/>
    <mergeCell ref="C824:E824"/>
    <mergeCell ref="C825:E825"/>
    <mergeCell ref="C826:E826"/>
    <mergeCell ref="C827:E827"/>
    <mergeCell ref="C828:E828"/>
    <mergeCell ref="A829:L829"/>
    <mergeCell ref="A835:L835"/>
    <mergeCell ref="A836:L836"/>
    <mergeCell ref="A837:L837"/>
    <mergeCell ref="A838:B838"/>
    <mergeCell ref="C838:L838"/>
    <mergeCell ref="A839:B839"/>
    <mergeCell ref="C839:L841"/>
    <mergeCell ref="A842:D842"/>
    <mergeCell ref="E842:H842"/>
    <mergeCell ref="I842:L842"/>
    <mergeCell ref="A843:D843"/>
    <mergeCell ref="E843:H843"/>
    <mergeCell ref="I843:L843"/>
    <mergeCell ref="A844:D844"/>
    <mergeCell ref="A845:C845"/>
    <mergeCell ref="C846:E846"/>
    <mergeCell ref="A847:A848"/>
    <mergeCell ref="B847:E848"/>
    <mergeCell ref="F847:F848"/>
    <mergeCell ref="G847:G848"/>
    <mergeCell ref="H847:H848"/>
    <mergeCell ref="I847:I848"/>
    <mergeCell ref="J847:J848"/>
    <mergeCell ref="K847:K848"/>
    <mergeCell ref="L847:L848"/>
    <mergeCell ref="C849:E849"/>
    <mergeCell ref="C850:E850"/>
    <mergeCell ref="C851:E851"/>
    <mergeCell ref="C852:E852"/>
    <mergeCell ref="C853:E853"/>
    <mergeCell ref="C854:E854"/>
    <mergeCell ref="C855:E855"/>
    <mergeCell ref="C856:E856"/>
    <mergeCell ref="C857:E857"/>
    <mergeCell ref="C870:E870"/>
    <mergeCell ref="C871:E871"/>
    <mergeCell ref="C872:E872"/>
    <mergeCell ref="C858:E858"/>
    <mergeCell ref="C859:E859"/>
    <mergeCell ref="C860:E860"/>
    <mergeCell ref="C861:E861"/>
    <mergeCell ref="C862:E862"/>
    <mergeCell ref="C863:E863"/>
    <mergeCell ref="C864:E864"/>
    <mergeCell ref="A880:A881"/>
    <mergeCell ref="B880:E881"/>
    <mergeCell ref="F880:F881"/>
    <mergeCell ref="A873:L873"/>
    <mergeCell ref="C889:E889"/>
    <mergeCell ref="C865:E865"/>
    <mergeCell ref="C866:E866"/>
    <mergeCell ref="C867:E867"/>
    <mergeCell ref="C868:E868"/>
    <mergeCell ref="C869:E869"/>
    <mergeCell ref="G880:G881"/>
    <mergeCell ref="H880:H881"/>
    <mergeCell ref="I880:I881"/>
    <mergeCell ref="J880:J881"/>
    <mergeCell ref="C894:E894"/>
    <mergeCell ref="L880:L881"/>
    <mergeCell ref="K880:K881"/>
    <mergeCell ref="C895:E895"/>
    <mergeCell ref="C896:E896"/>
    <mergeCell ref="C882:E882"/>
    <mergeCell ref="C883:E883"/>
    <mergeCell ref="C884:E884"/>
    <mergeCell ref="C885:E885"/>
    <mergeCell ref="C887:E887"/>
    <mergeCell ref="C886:E886"/>
    <mergeCell ref="C888:E888"/>
    <mergeCell ref="C890:E890"/>
    <mergeCell ref="C902:E902"/>
    <mergeCell ref="C903:E903"/>
    <mergeCell ref="C904:E904"/>
    <mergeCell ref="C905:E905"/>
    <mergeCell ref="C910:E910"/>
    <mergeCell ref="C911:E911"/>
    <mergeCell ref="A963:L963"/>
    <mergeCell ref="A964:L964"/>
    <mergeCell ref="A965:L965"/>
    <mergeCell ref="A966:B966"/>
    <mergeCell ref="C966:L966"/>
    <mergeCell ref="A914:L914"/>
    <mergeCell ref="C945:E945"/>
    <mergeCell ref="C946:E946"/>
    <mergeCell ref="C947:E947"/>
    <mergeCell ref="C948:E948"/>
    <mergeCell ref="A967:B967"/>
    <mergeCell ref="C967:L969"/>
    <mergeCell ref="A970:D970"/>
    <mergeCell ref="E970:H970"/>
    <mergeCell ref="I970:L970"/>
    <mergeCell ref="A971:D971"/>
    <mergeCell ref="E971:H971"/>
    <mergeCell ref="I971:L971"/>
    <mergeCell ref="A972:D972"/>
    <mergeCell ref="A973:C973"/>
    <mergeCell ref="C974:E974"/>
    <mergeCell ref="A975:A976"/>
    <mergeCell ref="B975:E976"/>
    <mergeCell ref="F975:F976"/>
    <mergeCell ref="G975:G976"/>
    <mergeCell ref="H975:H976"/>
    <mergeCell ref="I975:I976"/>
    <mergeCell ref="J975:J976"/>
    <mergeCell ref="K975:K976"/>
    <mergeCell ref="L975:L976"/>
    <mergeCell ref="C977:E977"/>
    <mergeCell ref="C978:E978"/>
    <mergeCell ref="C979:E979"/>
    <mergeCell ref="C980:E980"/>
    <mergeCell ref="C981:E981"/>
    <mergeCell ref="C982:E982"/>
    <mergeCell ref="C983:E983"/>
    <mergeCell ref="C984:E984"/>
    <mergeCell ref="C985:E985"/>
    <mergeCell ref="C986:E986"/>
    <mergeCell ref="C987:E987"/>
    <mergeCell ref="C988:E988"/>
    <mergeCell ref="C989:E989"/>
    <mergeCell ref="C990:E990"/>
    <mergeCell ref="C991:E991"/>
    <mergeCell ref="C992:E992"/>
    <mergeCell ref="C993:E993"/>
    <mergeCell ref="C994:E994"/>
    <mergeCell ref="C995:E995"/>
    <mergeCell ref="C996:E996"/>
    <mergeCell ref="C997:E997"/>
    <mergeCell ref="C998:E998"/>
    <mergeCell ref="C999:E999"/>
    <mergeCell ref="C1000:E1000"/>
    <mergeCell ref="A1001:L1001"/>
    <mergeCell ref="A1007:L1007"/>
    <mergeCell ref="A1008:L1008"/>
    <mergeCell ref="A1009:L1009"/>
    <mergeCell ref="A1010:B1010"/>
    <mergeCell ref="C1010:L1010"/>
    <mergeCell ref="A1011:B1011"/>
    <mergeCell ref="C1011:L1012"/>
    <mergeCell ref="A1013:D1013"/>
    <mergeCell ref="E1013:H1013"/>
    <mergeCell ref="I1013:L1013"/>
    <mergeCell ref="A1014:D1014"/>
    <mergeCell ref="E1014:H1014"/>
    <mergeCell ref="I1014:L1014"/>
    <mergeCell ref="A1015:D1015"/>
    <mergeCell ref="A1016:C1016"/>
    <mergeCell ref="C1017:E1017"/>
    <mergeCell ref="A1018:A1019"/>
    <mergeCell ref="B1018:E1019"/>
    <mergeCell ref="F1018:F1019"/>
    <mergeCell ref="G1018:G1019"/>
    <mergeCell ref="H1018:H1019"/>
    <mergeCell ref="I1018:I1019"/>
    <mergeCell ref="J1018:J1019"/>
    <mergeCell ref="K1018:K1019"/>
    <mergeCell ref="L1018:L1019"/>
    <mergeCell ref="C1020:E1020"/>
    <mergeCell ref="C1021:E1021"/>
    <mergeCell ref="C1022:E1022"/>
    <mergeCell ref="C1023:E1023"/>
    <mergeCell ref="C1024:E1024"/>
    <mergeCell ref="C1025:E1025"/>
    <mergeCell ref="C1026:E1026"/>
    <mergeCell ref="C1027:E1027"/>
    <mergeCell ref="C1028:E1028"/>
    <mergeCell ref="C1029:E1029"/>
    <mergeCell ref="C1030:E1030"/>
    <mergeCell ref="C1031:E1031"/>
    <mergeCell ref="C1032:E1032"/>
    <mergeCell ref="C1033:E1033"/>
    <mergeCell ref="C1034:E1034"/>
    <mergeCell ref="C1035:E1035"/>
    <mergeCell ref="C1036:E1036"/>
    <mergeCell ref="C1037:E1037"/>
    <mergeCell ref="C1038:E1038"/>
    <mergeCell ref="C1039:E1039"/>
    <mergeCell ref="C1040:E1040"/>
    <mergeCell ref="C1041:E1041"/>
    <mergeCell ref="C1042:E1042"/>
    <mergeCell ref="C1043:E1043"/>
    <mergeCell ref="A1044:L1044"/>
    <mergeCell ref="A1051:L1051"/>
    <mergeCell ref="A1052:L1052"/>
    <mergeCell ref="A1053:L1053"/>
    <mergeCell ref="A1054:B1054"/>
    <mergeCell ref="C1054:L1054"/>
    <mergeCell ref="A1055:B1055"/>
    <mergeCell ref="C1055:L1056"/>
    <mergeCell ref="A1057:D1057"/>
    <mergeCell ref="E1057:H1057"/>
    <mergeCell ref="I1057:L1057"/>
    <mergeCell ref="A1058:D1058"/>
    <mergeCell ref="E1058:H1058"/>
    <mergeCell ref="I1058:L1058"/>
    <mergeCell ref="A1059:D1059"/>
    <mergeCell ref="A1060:C1060"/>
    <mergeCell ref="C1061:E1061"/>
    <mergeCell ref="A1062:A1063"/>
    <mergeCell ref="B1062:E1063"/>
    <mergeCell ref="F1062:F1063"/>
    <mergeCell ref="G1062:G1063"/>
    <mergeCell ref="H1062:H1063"/>
    <mergeCell ref="I1062:I1063"/>
    <mergeCell ref="J1062:J1063"/>
    <mergeCell ref="K1062:K1063"/>
    <mergeCell ref="L1062:L1063"/>
    <mergeCell ref="C1064:E1064"/>
    <mergeCell ref="C1065:E1065"/>
    <mergeCell ref="C1066:E1066"/>
    <mergeCell ref="C1067:E1067"/>
    <mergeCell ref="C1068:E1068"/>
    <mergeCell ref="C1069:E1069"/>
    <mergeCell ref="C1070:E1070"/>
    <mergeCell ref="C1071:E1071"/>
    <mergeCell ref="C1072:E1072"/>
    <mergeCell ref="C1073:E1073"/>
    <mergeCell ref="C1074:E1074"/>
    <mergeCell ref="C1075:E1075"/>
    <mergeCell ref="C1076:E1076"/>
    <mergeCell ref="C1077:E1077"/>
    <mergeCell ref="C1078:E1078"/>
    <mergeCell ref="C1079:E1079"/>
    <mergeCell ref="C1080:E1080"/>
    <mergeCell ref="C1081:E1081"/>
    <mergeCell ref="C1082:E1082"/>
    <mergeCell ref="C1083:E1083"/>
    <mergeCell ref="C1084:E1084"/>
    <mergeCell ref="C1085:E1085"/>
    <mergeCell ref="C1086:E1086"/>
    <mergeCell ref="C1087:E1087"/>
    <mergeCell ref="A1088:L1088"/>
    <mergeCell ref="A1095:L1095"/>
    <mergeCell ref="A1096:L1096"/>
    <mergeCell ref="A1097:L1097"/>
    <mergeCell ref="A1098:B1098"/>
    <mergeCell ref="C1098:L1098"/>
    <mergeCell ref="A1099:B1099"/>
    <mergeCell ref="C1099:L1100"/>
    <mergeCell ref="A1101:D1101"/>
    <mergeCell ref="E1101:H1101"/>
    <mergeCell ref="I1101:L1101"/>
    <mergeCell ref="A1102:D1102"/>
    <mergeCell ref="E1102:H1102"/>
    <mergeCell ref="I1102:L1102"/>
    <mergeCell ref="A1103:D1103"/>
    <mergeCell ref="A1104:C1104"/>
    <mergeCell ref="C1105:E1105"/>
    <mergeCell ref="A1106:A1107"/>
    <mergeCell ref="B1106:E1107"/>
    <mergeCell ref="F1106:F1107"/>
    <mergeCell ref="G1106:G1107"/>
    <mergeCell ref="H1106:H1107"/>
    <mergeCell ref="I1106:I1107"/>
    <mergeCell ref="J1106:J1107"/>
    <mergeCell ref="K1106:K1107"/>
    <mergeCell ref="L1106:L1107"/>
    <mergeCell ref="C1108:E1108"/>
    <mergeCell ref="C1109:E1109"/>
    <mergeCell ref="C1110:E1110"/>
    <mergeCell ref="C1111:E1111"/>
    <mergeCell ref="C1112:E1112"/>
    <mergeCell ref="C1113:E1113"/>
    <mergeCell ref="C1114:E1114"/>
    <mergeCell ref="C1115:E1115"/>
    <mergeCell ref="C1116:E1116"/>
    <mergeCell ref="C1117:E1117"/>
    <mergeCell ref="C1118:E1118"/>
    <mergeCell ref="C1119:E1119"/>
    <mergeCell ref="C1120:E1120"/>
    <mergeCell ref="C1121:E1121"/>
    <mergeCell ref="C1122:E1122"/>
    <mergeCell ref="C1123:E1123"/>
    <mergeCell ref="C1124:E1124"/>
    <mergeCell ref="C1125:E1125"/>
    <mergeCell ref="C1126:E1126"/>
    <mergeCell ref="C1127:E1127"/>
    <mergeCell ref="C1128:E1128"/>
    <mergeCell ref="C1129:E1129"/>
    <mergeCell ref="C1130:E1130"/>
    <mergeCell ref="C1131:E1131"/>
    <mergeCell ref="A1132:L1132"/>
    <mergeCell ref="A1139:L1139"/>
    <mergeCell ref="A1140:L1140"/>
    <mergeCell ref="A1141:L1141"/>
    <mergeCell ref="A1142:B1142"/>
    <mergeCell ref="C1142:L1142"/>
    <mergeCell ref="A1143:B1143"/>
    <mergeCell ref="C1143:L1144"/>
    <mergeCell ref="A1145:D1145"/>
    <mergeCell ref="E1145:H1145"/>
    <mergeCell ref="I1145:L1145"/>
    <mergeCell ref="A1146:D1146"/>
    <mergeCell ref="E1146:H1146"/>
    <mergeCell ref="I1146:L1146"/>
    <mergeCell ref="A1147:D1147"/>
    <mergeCell ref="A1148:C1148"/>
    <mergeCell ref="C1149:E1149"/>
    <mergeCell ref="A1150:A1151"/>
    <mergeCell ref="B1150:E1151"/>
    <mergeCell ref="F1150:F1151"/>
    <mergeCell ref="G1150:G1151"/>
    <mergeCell ref="H1150:H1151"/>
    <mergeCell ref="I1150:I1151"/>
    <mergeCell ref="J1150:J1151"/>
    <mergeCell ref="K1150:K1151"/>
    <mergeCell ref="L1150:L1151"/>
    <mergeCell ref="C1152:E1152"/>
    <mergeCell ref="C1153:E1153"/>
    <mergeCell ref="C1154:E1154"/>
    <mergeCell ref="C1155:E1155"/>
    <mergeCell ref="C1156:E1156"/>
    <mergeCell ref="C1157:E1157"/>
    <mergeCell ref="C1158:E1158"/>
    <mergeCell ref="C1159:E1159"/>
    <mergeCell ref="C1160:E1160"/>
    <mergeCell ref="C1161:E1161"/>
    <mergeCell ref="C1162:E1162"/>
    <mergeCell ref="C1163:E1163"/>
    <mergeCell ref="C1164:E1164"/>
    <mergeCell ref="C1165:E1165"/>
    <mergeCell ref="C1166:E1166"/>
    <mergeCell ref="C1167:E1167"/>
    <mergeCell ref="C1168:E1168"/>
    <mergeCell ref="C1169:E1169"/>
    <mergeCell ref="C1170:E1170"/>
    <mergeCell ref="C1171:E1171"/>
    <mergeCell ref="C1172:E1172"/>
    <mergeCell ref="C1173:E1173"/>
    <mergeCell ref="C1174:E1174"/>
    <mergeCell ref="C1175:E1175"/>
    <mergeCell ref="A1176:L1176"/>
    <mergeCell ref="A1183:L1183"/>
    <mergeCell ref="A1184:L1184"/>
    <mergeCell ref="A1185:L1185"/>
    <mergeCell ref="A1186:B1186"/>
    <mergeCell ref="C1186:L1186"/>
    <mergeCell ref="A1187:B1187"/>
    <mergeCell ref="C1187:L1188"/>
    <mergeCell ref="A1189:D1189"/>
    <mergeCell ref="E1189:H1189"/>
    <mergeCell ref="I1189:L1189"/>
    <mergeCell ref="A1190:D1190"/>
    <mergeCell ref="E1190:H1190"/>
    <mergeCell ref="I1190:L1190"/>
    <mergeCell ref="A1191:D1191"/>
    <mergeCell ref="A1192:C1192"/>
    <mergeCell ref="C1193:E1193"/>
    <mergeCell ref="A1194:A1195"/>
    <mergeCell ref="B1194:E1195"/>
    <mergeCell ref="F1194:F1195"/>
    <mergeCell ref="G1194:G1195"/>
    <mergeCell ref="H1194:H1195"/>
    <mergeCell ref="I1194:I1195"/>
    <mergeCell ref="J1194:J1195"/>
    <mergeCell ref="K1194:K1195"/>
    <mergeCell ref="L1194:L1195"/>
    <mergeCell ref="C1196:E1196"/>
    <mergeCell ref="C1197:E1197"/>
    <mergeCell ref="C1200:E1200"/>
    <mergeCell ref="C1201:E1201"/>
    <mergeCell ref="A1492:L1492"/>
    <mergeCell ref="A1493:L1493"/>
    <mergeCell ref="C1198:E1198"/>
    <mergeCell ref="C1199:E1199"/>
    <mergeCell ref="C1204:E1204"/>
    <mergeCell ref="C1205:E1205"/>
    <mergeCell ref="C1206:E1206"/>
    <mergeCell ref="C1207:E1207"/>
    <mergeCell ref="C1202:E1202"/>
    <mergeCell ref="C1203:E1203"/>
    <mergeCell ref="C1208:E1208"/>
    <mergeCell ref="C1209:E1209"/>
    <mergeCell ref="C1210:E1210"/>
    <mergeCell ref="C1211:E1211"/>
    <mergeCell ref="C1212:E1212"/>
    <mergeCell ref="C1213:E1213"/>
    <mergeCell ref="C1214:E1214"/>
    <mergeCell ref="C1215:E1215"/>
    <mergeCell ref="C1216:E1216"/>
    <mergeCell ref="C1217:E1217"/>
    <mergeCell ref="C1218:E1218"/>
    <mergeCell ref="C1219:E1219"/>
    <mergeCell ref="A1220:L1220"/>
    <mergeCell ref="A1227:L1227"/>
    <mergeCell ref="A1228:L1228"/>
    <mergeCell ref="A1229:L1229"/>
    <mergeCell ref="A1230:B1230"/>
    <mergeCell ref="C1230:L1230"/>
    <mergeCell ref="A1231:B1231"/>
    <mergeCell ref="C1231:L1232"/>
    <mergeCell ref="A1233:D1233"/>
    <mergeCell ref="E1233:H1233"/>
    <mergeCell ref="I1233:L1233"/>
    <mergeCell ref="A1234:D1234"/>
    <mergeCell ref="E1234:H1234"/>
    <mergeCell ref="I1234:L1234"/>
    <mergeCell ref="A1235:D1235"/>
    <mergeCell ref="A1236:C1236"/>
    <mergeCell ref="C1237:E1237"/>
    <mergeCell ref="A1238:A1239"/>
    <mergeCell ref="B1238:E1239"/>
    <mergeCell ref="F1238:F1239"/>
    <mergeCell ref="G1238:G1239"/>
    <mergeCell ref="H1238:H1239"/>
    <mergeCell ref="I1238:I1239"/>
    <mergeCell ref="J1238:J1239"/>
    <mergeCell ref="K1238:K1239"/>
    <mergeCell ref="L1238:L1239"/>
    <mergeCell ref="C1240:E1240"/>
    <mergeCell ref="C1241:E1241"/>
    <mergeCell ref="C1242:E1242"/>
    <mergeCell ref="C1243:E1243"/>
    <mergeCell ref="C1244:E1244"/>
    <mergeCell ref="C1245:E1245"/>
    <mergeCell ref="C1246:E1246"/>
    <mergeCell ref="C1247:E1247"/>
    <mergeCell ref="C1248:E1248"/>
    <mergeCell ref="C1249:E1249"/>
    <mergeCell ref="C1250:E1250"/>
    <mergeCell ref="C1251:E1251"/>
    <mergeCell ref="C1252:E1252"/>
    <mergeCell ref="C1253:E1253"/>
    <mergeCell ref="C1254:E1254"/>
    <mergeCell ref="C1255:E1255"/>
    <mergeCell ref="C1256:E1256"/>
    <mergeCell ref="C1257:E1257"/>
    <mergeCell ref="C1258:E1258"/>
    <mergeCell ref="C1259:E1259"/>
    <mergeCell ref="C1260:E1260"/>
    <mergeCell ref="C1261:E1261"/>
    <mergeCell ref="C1262:E1262"/>
    <mergeCell ref="C1263:E1263"/>
    <mergeCell ref="A1264:L1264"/>
    <mergeCell ref="A1271:L1271"/>
    <mergeCell ref="A1272:L1272"/>
    <mergeCell ref="A1273:L1273"/>
    <mergeCell ref="A1274:B1274"/>
    <mergeCell ref="C1274:L1274"/>
    <mergeCell ref="A1275:B1275"/>
    <mergeCell ref="C1275:L1276"/>
    <mergeCell ref="A1277:D1277"/>
    <mergeCell ref="E1277:H1277"/>
    <mergeCell ref="I1277:L1277"/>
    <mergeCell ref="A1278:D1278"/>
    <mergeCell ref="E1278:H1278"/>
    <mergeCell ref="I1278:L1278"/>
    <mergeCell ref="A1279:D1279"/>
    <mergeCell ref="A1280:C1280"/>
    <mergeCell ref="C1281:E1281"/>
    <mergeCell ref="A1282:A1283"/>
    <mergeCell ref="B1282:E1283"/>
    <mergeCell ref="F1282:F1283"/>
    <mergeCell ref="G1282:G1283"/>
    <mergeCell ref="H1282:H1283"/>
    <mergeCell ref="I1282:I1283"/>
    <mergeCell ref="J1282:J1283"/>
    <mergeCell ref="K1282:K1283"/>
    <mergeCell ref="L1282:L1283"/>
    <mergeCell ref="C1284:E1284"/>
    <mergeCell ref="C1285:E1285"/>
    <mergeCell ref="C1286:E1286"/>
    <mergeCell ref="C1287:E1287"/>
    <mergeCell ref="C1288:E1288"/>
    <mergeCell ref="C1289:E1289"/>
    <mergeCell ref="C1290:E1290"/>
    <mergeCell ref="C1291:E1291"/>
    <mergeCell ref="C1292:E1292"/>
    <mergeCell ref="C1293:E1293"/>
    <mergeCell ref="C1294:E1294"/>
    <mergeCell ref="C1295:E1295"/>
    <mergeCell ref="C1296:E1296"/>
    <mergeCell ref="C1297:E1297"/>
    <mergeCell ref="C1298:E1298"/>
    <mergeCell ref="C1299:E1299"/>
    <mergeCell ref="C1300:E1300"/>
    <mergeCell ref="C1301:E1301"/>
    <mergeCell ref="C1302:E1302"/>
    <mergeCell ref="C1303:E1303"/>
    <mergeCell ref="C1304:E1304"/>
    <mergeCell ref="C1305:E1305"/>
    <mergeCell ref="C1306:E1306"/>
    <mergeCell ref="C1307:E1307"/>
    <mergeCell ref="A1308:L1308"/>
    <mergeCell ref="A1315:L1315"/>
    <mergeCell ref="A1316:L1316"/>
    <mergeCell ref="A1317:L1317"/>
    <mergeCell ref="A1318:B1318"/>
    <mergeCell ref="C1318:L1318"/>
    <mergeCell ref="A1319:B1319"/>
    <mergeCell ref="C1319:L1320"/>
    <mergeCell ref="A1321:D1321"/>
    <mergeCell ref="E1321:H1321"/>
    <mergeCell ref="I1321:L1321"/>
    <mergeCell ref="A1322:D1322"/>
    <mergeCell ref="E1322:H1322"/>
    <mergeCell ref="I1322:L1322"/>
    <mergeCell ref="A1323:D1323"/>
    <mergeCell ref="A1324:C1324"/>
    <mergeCell ref="C1325:E1325"/>
    <mergeCell ref="A1326:A1327"/>
    <mergeCell ref="B1326:E1327"/>
    <mergeCell ref="F1326:F1327"/>
    <mergeCell ref="G1326:G1327"/>
    <mergeCell ref="H1326:H1327"/>
    <mergeCell ref="I1326:I1327"/>
    <mergeCell ref="J1326:J1327"/>
    <mergeCell ref="K1326:K1327"/>
    <mergeCell ref="L1326:L1327"/>
    <mergeCell ref="C1328:E1328"/>
    <mergeCell ref="C1329:E1329"/>
    <mergeCell ref="C1330:E1330"/>
    <mergeCell ref="C1331:E1331"/>
    <mergeCell ref="C1332:E1332"/>
    <mergeCell ref="C1333:E1333"/>
    <mergeCell ref="C1334:E1334"/>
    <mergeCell ref="C1335:E1335"/>
    <mergeCell ref="C1336:E1336"/>
    <mergeCell ref="C1337:E1337"/>
    <mergeCell ref="C1338:E1338"/>
    <mergeCell ref="C1339:E1339"/>
    <mergeCell ref="C1340:E1340"/>
    <mergeCell ref="C1341:E1341"/>
    <mergeCell ref="C1342:E1342"/>
    <mergeCell ref="C1343:E1343"/>
    <mergeCell ref="C1344:E1344"/>
    <mergeCell ref="C1345:E1345"/>
    <mergeCell ref="C1346:E1346"/>
    <mergeCell ref="C1347:E1347"/>
    <mergeCell ref="C1348:E1348"/>
    <mergeCell ref="C1349:E1349"/>
    <mergeCell ref="C1350:E1350"/>
    <mergeCell ref="C1351:E1351"/>
    <mergeCell ref="A1352:L1352"/>
    <mergeCell ref="A1360:L1360"/>
    <mergeCell ref="A1361:L1361"/>
    <mergeCell ref="A1362:L1362"/>
    <mergeCell ref="A1363:B1363"/>
    <mergeCell ref="C1363:L1363"/>
    <mergeCell ref="A1364:B1364"/>
    <mergeCell ref="C1364:L1365"/>
    <mergeCell ref="A1366:D1366"/>
    <mergeCell ref="E1366:H1366"/>
    <mergeCell ref="I1366:L1366"/>
    <mergeCell ref="A1367:D1367"/>
    <mergeCell ref="E1367:H1367"/>
    <mergeCell ref="I1367:L1367"/>
    <mergeCell ref="A1368:D1368"/>
    <mergeCell ref="A1369:C1369"/>
    <mergeCell ref="C1370:E1370"/>
    <mergeCell ref="A1371:A1372"/>
    <mergeCell ref="B1371:E1372"/>
    <mergeCell ref="F1371:F1372"/>
    <mergeCell ref="G1371:G1372"/>
    <mergeCell ref="H1371:H1372"/>
    <mergeCell ref="I1371:I1372"/>
    <mergeCell ref="J1371:J1372"/>
    <mergeCell ref="K1371:K1372"/>
    <mergeCell ref="L1371:L1372"/>
    <mergeCell ref="C1373:E1373"/>
    <mergeCell ref="C1374:E1374"/>
    <mergeCell ref="C1375:E1375"/>
    <mergeCell ref="C1376:E1376"/>
    <mergeCell ref="C1377:E1377"/>
    <mergeCell ref="C1378:E1378"/>
    <mergeCell ref="C1379:E1379"/>
    <mergeCell ref="C1380:E1380"/>
    <mergeCell ref="C1381:E1381"/>
    <mergeCell ref="C1382:E1382"/>
    <mergeCell ref="C1383:E1383"/>
    <mergeCell ref="C1384:E1384"/>
    <mergeCell ref="C1385:E1385"/>
    <mergeCell ref="C1386:E1386"/>
    <mergeCell ref="C1387:E1387"/>
    <mergeCell ref="C1388:E1388"/>
    <mergeCell ref="C1389:E1389"/>
    <mergeCell ref="C1390:E1390"/>
    <mergeCell ref="C1391:E1391"/>
    <mergeCell ref="C1392:E1392"/>
    <mergeCell ref="C1393:E1393"/>
    <mergeCell ref="C1394:E1394"/>
    <mergeCell ref="C1395:E1395"/>
    <mergeCell ref="C1396:E1396"/>
    <mergeCell ref="A1397:L1397"/>
    <mergeCell ref="A1404:L1404"/>
    <mergeCell ref="A1405:L1405"/>
    <mergeCell ref="A1406:L1406"/>
    <mergeCell ref="A1407:B1407"/>
    <mergeCell ref="C1407:L1407"/>
    <mergeCell ref="A1408:B1408"/>
    <mergeCell ref="C1408:L1409"/>
    <mergeCell ref="A1410:D1410"/>
    <mergeCell ref="E1410:H1410"/>
    <mergeCell ref="I1410:L1410"/>
    <mergeCell ref="A1411:D1411"/>
    <mergeCell ref="E1411:H1411"/>
    <mergeCell ref="I1411:L1411"/>
    <mergeCell ref="A1412:D1412"/>
    <mergeCell ref="A1413:C1413"/>
    <mergeCell ref="C1414:E1414"/>
    <mergeCell ref="A1415:A1416"/>
    <mergeCell ref="B1415:E1416"/>
    <mergeCell ref="F1415:F1416"/>
    <mergeCell ref="G1415:G1416"/>
    <mergeCell ref="H1415:H1416"/>
    <mergeCell ref="I1415:I1416"/>
    <mergeCell ref="J1415:J1416"/>
    <mergeCell ref="K1415:K1416"/>
    <mergeCell ref="L1415:L1416"/>
    <mergeCell ref="C1417:E1417"/>
    <mergeCell ref="C1418:E1418"/>
    <mergeCell ref="C1419:E1419"/>
    <mergeCell ref="C1420:E1420"/>
    <mergeCell ref="C1421:E1421"/>
    <mergeCell ref="C1422:E1422"/>
    <mergeCell ref="C1423:E1423"/>
    <mergeCell ref="C1424:E1424"/>
    <mergeCell ref="C1425:E1425"/>
    <mergeCell ref="C1426:E1426"/>
    <mergeCell ref="C1427:E1427"/>
    <mergeCell ref="C1428:E1428"/>
    <mergeCell ref="C1429:E1429"/>
    <mergeCell ref="C1430:E1430"/>
    <mergeCell ref="C1431:E1431"/>
    <mergeCell ref="C1432:E1432"/>
    <mergeCell ref="C1433:E1433"/>
    <mergeCell ref="C1434:E1434"/>
    <mergeCell ref="C1435:E1435"/>
    <mergeCell ref="C1436:E1436"/>
    <mergeCell ref="C1437:E1437"/>
    <mergeCell ref="C1438:E1438"/>
    <mergeCell ref="C1439:E1439"/>
    <mergeCell ref="C1440:E1440"/>
    <mergeCell ref="A1441:L1441"/>
    <mergeCell ref="A1448:L1448"/>
    <mergeCell ref="A1449:L1449"/>
    <mergeCell ref="A1450:L1450"/>
    <mergeCell ref="A1451:B1451"/>
    <mergeCell ref="C1451:L1451"/>
    <mergeCell ref="A1452:B1452"/>
    <mergeCell ref="C1452:L1453"/>
    <mergeCell ref="A1454:D1454"/>
    <mergeCell ref="E1454:H1454"/>
    <mergeCell ref="I1454:L1454"/>
    <mergeCell ref="A1455:D1455"/>
    <mergeCell ref="E1455:H1455"/>
    <mergeCell ref="I1455:L1455"/>
    <mergeCell ref="A1456:D1456"/>
    <mergeCell ref="A1457:C1457"/>
    <mergeCell ref="C1458:E1458"/>
    <mergeCell ref="A1459:A1460"/>
    <mergeCell ref="B1459:E1460"/>
    <mergeCell ref="F1459:F1460"/>
    <mergeCell ref="G1459:G1460"/>
    <mergeCell ref="H1459:H1460"/>
    <mergeCell ref="I1459:I1460"/>
    <mergeCell ref="J1459:J1460"/>
    <mergeCell ref="K1459:K1460"/>
    <mergeCell ref="L1459:L1460"/>
    <mergeCell ref="C1461:E1461"/>
    <mergeCell ref="C1462:E1462"/>
    <mergeCell ref="C1463:E1463"/>
    <mergeCell ref="C1464:E1464"/>
    <mergeCell ref="C1465:E1465"/>
    <mergeCell ref="C1466:E1466"/>
    <mergeCell ref="C1467:E1467"/>
    <mergeCell ref="C1468:E1468"/>
    <mergeCell ref="C1469:E1469"/>
    <mergeCell ref="C1470:E1470"/>
    <mergeCell ref="C1471:E1471"/>
    <mergeCell ref="C1472:E1472"/>
    <mergeCell ref="C1473:E1473"/>
    <mergeCell ref="C1474:E1474"/>
    <mergeCell ref="C1475:E1475"/>
    <mergeCell ref="C1476:E1476"/>
    <mergeCell ref="C1477:E1477"/>
    <mergeCell ref="C1478:E1478"/>
    <mergeCell ref="C1479:E1479"/>
    <mergeCell ref="C1480:E1480"/>
    <mergeCell ref="C1481:E1481"/>
    <mergeCell ref="C1482:E1482"/>
    <mergeCell ref="C1483:E1483"/>
    <mergeCell ref="C1484:E1484"/>
    <mergeCell ref="A1485:L1485"/>
    <mergeCell ref="A1538:L1538"/>
    <mergeCell ref="A1539:L1539"/>
    <mergeCell ref="A1540:L1540"/>
    <mergeCell ref="A1541:B1541"/>
    <mergeCell ref="C1541:L1541"/>
    <mergeCell ref="A1494:L1494"/>
    <mergeCell ref="A1495:B1495"/>
    <mergeCell ref="C1495:L1495"/>
    <mergeCell ref="A1496:B1496"/>
    <mergeCell ref="A1542:B1542"/>
    <mergeCell ref="C1542:L1544"/>
    <mergeCell ref="A1545:D1545"/>
    <mergeCell ref="E1545:H1545"/>
    <mergeCell ref="I1545:L1545"/>
    <mergeCell ref="A1546:D1546"/>
    <mergeCell ref="E1546:H1546"/>
    <mergeCell ref="I1546:L1546"/>
    <mergeCell ref="A1547:D1547"/>
    <mergeCell ref="A1548:C1548"/>
    <mergeCell ref="C1549:E1549"/>
    <mergeCell ref="A1550:A1551"/>
    <mergeCell ref="B1550:E1551"/>
    <mergeCell ref="F1550:F1551"/>
    <mergeCell ref="G1550:G1551"/>
    <mergeCell ref="H1550:H1551"/>
    <mergeCell ref="I1550:I1551"/>
    <mergeCell ref="J1550:J1551"/>
    <mergeCell ref="K1550:K1551"/>
    <mergeCell ref="L1550:L1551"/>
    <mergeCell ref="C1552:E1552"/>
    <mergeCell ref="C1553:E1553"/>
    <mergeCell ref="C1554:E1554"/>
    <mergeCell ref="C1555:E1555"/>
    <mergeCell ref="C1556:E1556"/>
    <mergeCell ref="C1557:E1557"/>
    <mergeCell ref="C1558:E1558"/>
    <mergeCell ref="C1559:E1559"/>
    <mergeCell ref="C1560:E1560"/>
    <mergeCell ref="C1561:E1561"/>
    <mergeCell ref="C1562:E1562"/>
    <mergeCell ref="C1563:E1563"/>
    <mergeCell ref="C1564:E1564"/>
    <mergeCell ref="C1565:E1565"/>
    <mergeCell ref="C1566:E1566"/>
    <mergeCell ref="C1567:E1567"/>
    <mergeCell ref="C1568:E1568"/>
    <mergeCell ref="C1569:E1569"/>
    <mergeCell ref="C1570:E1570"/>
    <mergeCell ref="C1571:E1571"/>
    <mergeCell ref="C1572:E1572"/>
    <mergeCell ref="C1573:E1573"/>
    <mergeCell ref="C1574:E1574"/>
    <mergeCell ref="C1575:E1575"/>
    <mergeCell ref="A1576:L1576"/>
    <mergeCell ref="A1582:L1582"/>
    <mergeCell ref="A1583:L1583"/>
    <mergeCell ref="A1584:L1584"/>
    <mergeCell ref="A1585:B1585"/>
    <mergeCell ref="C1585:L1585"/>
    <mergeCell ref="A1586:B1586"/>
    <mergeCell ref="C1586:L1588"/>
    <mergeCell ref="A1589:D1589"/>
    <mergeCell ref="E1589:H1589"/>
    <mergeCell ref="I1589:L1589"/>
    <mergeCell ref="A1590:D1590"/>
    <mergeCell ref="E1590:H1590"/>
    <mergeCell ref="I1590:L1590"/>
    <mergeCell ref="A1591:D1591"/>
    <mergeCell ref="A1592:C1592"/>
    <mergeCell ref="C1593:E1593"/>
    <mergeCell ref="A1594:A1595"/>
    <mergeCell ref="B1594:E1595"/>
    <mergeCell ref="F1594:F1595"/>
    <mergeCell ref="G1594:G1595"/>
    <mergeCell ref="H1594:H1595"/>
    <mergeCell ref="I1594:I1595"/>
    <mergeCell ref="J1594:J1595"/>
    <mergeCell ref="K1594:K1595"/>
    <mergeCell ref="L1594:L1595"/>
    <mergeCell ref="C1596:E1596"/>
    <mergeCell ref="C1597:E1597"/>
    <mergeCell ref="C1598:E1598"/>
    <mergeCell ref="C1599:E1599"/>
    <mergeCell ref="C1600:E1600"/>
    <mergeCell ref="C1601:E1601"/>
    <mergeCell ref="C1602:E1602"/>
    <mergeCell ref="C1603:E1603"/>
    <mergeCell ref="C1604:E1604"/>
    <mergeCell ref="C1605:E1605"/>
    <mergeCell ref="C1606:E1606"/>
    <mergeCell ref="C1607:E1607"/>
    <mergeCell ref="C1608:E1608"/>
    <mergeCell ref="C1609:E1609"/>
    <mergeCell ref="C1610:E1610"/>
    <mergeCell ref="C1611:E1611"/>
    <mergeCell ref="C1612:E1612"/>
    <mergeCell ref="C1613:E1613"/>
    <mergeCell ref="C1614:E1614"/>
    <mergeCell ref="C1615:E1615"/>
    <mergeCell ref="C1616:E1616"/>
    <mergeCell ref="C1617:E1617"/>
    <mergeCell ref="C1618:E1618"/>
    <mergeCell ref="C1619:E1619"/>
    <mergeCell ref="A1620:L1620"/>
    <mergeCell ref="A1626:L1626"/>
    <mergeCell ref="A1627:L1627"/>
    <mergeCell ref="A1628:L1628"/>
    <mergeCell ref="A1629:B1629"/>
    <mergeCell ref="C1629:L1629"/>
    <mergeCell ref="A1630:B1630"/>
    <mergeCell ref="C1630:L1630"/>
    <mergeCell ref="A1631:D1631"/>
    <mergeCell ref="E1631:H1631"/>
    <mergeCell ref="I1631:L1631"/>
    <mergeCell ref="A1632:D1632"/>
    <mergeCell ref="E1632:H1632"/>
    <mergeCell ref="I1632:L1632"/>
    <mergeCell ref="A1633:D1633"/>
    <mergeCell ref="A1634:C1634"/>
    <mergeCell ref="C1635:E1635"/>
    <mergeCell ref="A1636:A1637"/>
    <mergeCell ref="B1636:E1637"/>
    <mergeCell ref="F1636:F1637"/>
    <mergeCell ref="G1636:G1637"/>
    <mergeCell ref="H1636:H1637"/>
    <mergeCell ref="I1636:I1637"/>
    <mergeCell ref="J1636:J1637"/>
    <mergeCell ref="K1636:K1637"/>
    <mergeCell ref="L1636:L1637"/>
    <mergeCell ref="C1638:E1638"/>
    <mergeCell ref="C1639:E1639"/>
    <mergeCell ref="C1640:E1640"/>
    <mergeCell ref="C1641:E1641"/>
    <mergeCell ref="C1642:E1642"/>
    <mergeCell ref="C1643:E1643"/>
    <mergeCell ref="C1644:E1644"/>
    <mergeCell ref="C1645:E1645"/>
    <mergeCell ref="C1646:E1646"/>
    <mergeCell ref="C1647:E1647"/>
    <mergeCell ref="C1648:E1648"/>
    <mergeCell ref="C1649:E1649"/>
    <mergeCell ref="C1650:E1650"/>
    <mergeCell ref="C1651:E1651"/>
    <mergeCell ref="C1652:E1652"/>
    <mergeCell ref="C1653:E1653"/>
    <mergeCell ref="C1654:E1654"/>
    <mergeCell ref="C1655:E1655"/>
    <mergeCell ref="C1656:E1656"/>
    <mergeCell ref="C1657:E1657"/>
    <mergeCell ref="C1662:E1662"/>
    <mergeCell ref="C1663:E1663"/>
    <mergeCell ref="C1664:E1664"/>
    <mergeCell ref="C1665:E1665"/>
    <mergeCell ref="C1658:E1658"/>
    <mergeCell ref="C1659:E1659"/>
    <mergeCell ref="C1660:E1660"/>
    <mergeCell ref="C1661:E1661"/>
    <mergeCell ref="A1666:L1666"/>
    <mergeCell ref="A1669:L1669"/>
    <mergeCell ref="A1670:L1670"/>
    <mergeCell ref="A1671:L1671"/>
    <mergeCell ref="A1672:B1672"/>
    <mergeCell ref="C1672:L1672"/>
    <mergeCell ref="A1673:B1673"/>
    <mergeCell ref="C1673:L1675"/>
    <mergeCell ref="A1676:D1676"/>
    <mergeCell ref="E1676:H1676"/>
    <mergeCell ref="I1676:L1676"/>
    <mergeCell ref="A1677:D1677"/>
    <mergeCell ref="E1677:H1677"/>
    <mergeCell ref="I1677:L1677"/>
    <mergeCell ref="A1678:D1678"/>
    <mergeCell ref="A1679:C1679"/>
    <mergeCell ref="C1680:E1680"/>
    <mergeCell ref="A1681:A1682"/>
    <mergeCell ref="B1681:E1682"/>
    <mergeCell ref="F1681:F1682"/>
    <mergeCell ref="G1681:G1682"/>
    <mergeCell ref="H1681:H1682"/>
    <mergeCell ref="I1681:I1682"/>
    <mergeCell ref="J1681:J1682"/>
    <mergeCell ref="K1681:K1682"/>
    <mergeCell ref="L1681:L1682"/>
    <mergeCell ref="C1683:E1683"/>
    <mergeCell ref="C1684:E1684"/>
    <mergeCell ref="C1685:E1685"/>
    <mergeCell ref="C1686:E1686"/>
    <mergeCell ref="C1687:E1687"/>
    <mergeCell ref="C1688:E1688"/>
    <mergeCell ref="C1689:E1689"/>
    <mergeCell ref="C1690:E1690"/>
    <mergeCell ref="C1691:E1691"/>
    <mergeCell ref="C1692:E1692"/>
    <mergeCell ref="C1693:E1693"/>
    <mergeCell ref="C1694:E1694"/>
    <mergeCell ref="C1695:E1695"/>
    <mergeCell ref="C1696:E1696"/>
    <mergeCell ref="C1697:E1697"/>
    <mergeCell ref="C1698:E1698"/>
    <mergeCell ref="C1699:E1699"/>
    <mergeCell ref="C1700:E1700"/>
    <mergeCell ref="C1701:E1701"/>
    <mergeCell ref="C1702:E1702"/>
    <mergeCell ref="C1703:E1703"/>
    <mergeCell ref="C1704:E1704"/>
    <mergeCell ref="C1705:E1705"/>
    <mergeCell ref="C1706:E1706"/>
    <mergeCell ref="A1707:L1707"/>
    <mergeCell ref="A1713:L1713"/>
    <mergeCell ref="A1714:L1714"/>
    <mergeCell ref="A1715:L1715"/>
    <mergeCell ref="A1716:B1716"/>
    <mergeCell ref="C1716:L1716"/>
    <mergeCell ref="A1717:B1717"/>
    <mergeCell ref="C1717:L1719"/>
    <mergeCell ref="A1720:D1720"/>
    <mergeCell ref="E1720:H1720"/>
    <mergeCell ref="I1720:L1720"/>
    <mergeCell ref="A1721:D1721"/>
    <mergeCell ref="E1721:H1721"/>
    <mergeCell ref="I1721:L1721"/>
    <mergeCell ref="A1722:D1722"/>
    <mergeCell ref="A1723:C1723"/>
    <mergeCell ref="C1724:E1724"/>
    <mergeCell ref="A1725:A1726"/>
    <mergeCell ref="B1725:E1726"/>
    <mergeCell ref="F1725:F1726"/>
    <mergeCell ref="G1725:G1726"/>
    <mergeCell ref="H1725:H1726"/>
    <mergeCell ref="I1725:I1726"/>
    <mergeCell ref="J1725:J1726"/>
    <mergeCell ref="K1725:K1726"/>
    <mergeCell ref="L1725:L1726"/>
    <mergeCell ref="C1727:E1727"/>
    <mergeCell ref="C1728:E1728"/>
    <mergeCell ref="C1729:E1729"/>
    <mergeCell ref="C1730:E1730"/>
    <mergeCell ref="C1731:E1731"/>
    <mergeCell ref="C1732:E1732"/>
    <mergeCell ref="C1733:E1733"/>
    <mergeCell ref="C1734:E1734"/>
    <mergeCell ref="C1735:E1735"/>
    <mergeCell ref="C1736:E1736"/>
    <mergeCell ref="C1737:E1737"/>
    <mergeCell ref="C1738:E1738"/>
    <mergeCell ref="C1739:E1739"/>
    <mergeCell ref="C1740:E1740"/>
    <mergeCell ref="C1741:E1741"/>
    <mergeCell ref="C1742:E1742"/>
    <mergeCell ref="C1743:E1743"/>
    <mergeCell ref="C1744:E1744"/>
    <mergeCell ref="C1745:E1745"/>
    <mergeCell ref="C1746:E1746"/>
    <mergeCell ref="C1747:E1747"/>
    <mergeCell ref="C1748:E1748"/>
    <mergeCell ref="C1749:E1749"/>
    <mergeCell ref="C1750:E1750"/>
    <mergeCell ref="A1751:L1751"/>
    <mergeCell ref="A1757:L1757"/>
    <mergeCell ref="A1758:L1758"/>
    <mergeCell ref="A1759:L1759"/>
    <mergeCell ref="A1760:B1760"/>
    <mergeCell ref="C1760:L1760"/>
    <mergeCell ref="A1761:B1761"/>
    <mergeCell ref="C1761:L1762"/>
    <mergeCell ref="A1763:D1763"/>
    <mergeCell ref="E1763:H1763"/>
    <mergeCell ref="I1763:L1763"/>
    <mergeCell ref="A1764:D1764"/>
    <mergeCell ref="E1764:H1764"/>
    <mergeCell ref="I1764:L1764"/>
    <mergeCell ref="A1765:D1765"/>
    <mergeCell ref="A1766:C1766"/>
    <mergeCell ref="C1767:E1767"/>
    <mergeCell ref="A1768:A1769"/>
    <mergeCell ref="B1768:E1769"/>
    <mergeCell ref="F1768:F1769"/>
    <mergeCell ref="G1768:G1769"/>
    <mergeCell ref="H1768:H1769"/>
    <mergeCell ref="I1768:I1769"/>
    <mergeCell ref="J1768:J1769"/>
    <mergeCell ref="K1768:K1769"/>
    <mergeCell ref="L1768:L1769"/>
    <mergeCell ref="C1770:E1770"/>
    <mergeCell ref="C1771:E1771"/>
    <mergeCell ref="C1772:E1772"/>
    <mergeCell ref="C1773:E1773"/>
    <mergeCell ref="C1774:E1774"/>
    <mergeCell ref="C1775:E1775"/>
    <mergeCell ref="C1776:E1776"/>
    <mergeCell ref="C1777:E1777"/>
    <mergeCell ref="C1778:E1778"/>
    <mergeCell ref="C1779:E1779"/>
    <mergeCell ref="C1780:E1780"/>
    <mergeCell ref="C1781:E1781"/>
    <mergeCell ref="C1782:E1782"/>
    <mergeCell ref="C1783:E1783"/>
    <mergeCell ref="C1784:E1784"/>
    <mergeCell ref="C1785:E1785"/>
    <mergeCell ref="C1786:E1786"/>
    <mergeCell ref="C1787:E1787"/>
    <mergeCell ref="C1788:E1788"/>
    <mergeCell ref="C1789:E1789"/>
    <mergeCell ref="C1790:E1790"/>
    <mergeCell ref="C1791:E1791"/>
    <mergeCell ref="C1792:E1792"/>
    <mergeCell ref="C1793:E1793"/>
    <mergeCell ref="A1794:L1794"/>
    <mergeCell ref="A1801:L1801"/>
    <mergeCell ref="A1802:L1802"/>
    <mergeCell ref="A1803:L1803"/>
    <mergeCell ref="A1804:B1804"/>
    <mergeCell ref="C1804:L1804"/>
    <mergeCell ref="A1805:B1805"/>
    <mergeCell ref="C1805:L1806"/>
    <mergeCell ref="A1807:D1807"/>
    <mergeCell ref="E1807:H1807"/>
    <mergeCell ref="I1807:L1807"/>
    <mergeCell ref="A1808:D1808"/>
    <mergeCell ref="E1808:H1808"/>
    <mergeCell ref="I1808:L1808"/>
    <mergeCell ref="A1809:D1809"/>
    <mergeCell ref="A1810:C1810"/>
    <mergeCell ref="C1811:E1811"/>
    <mergeCell ref="A1812:A1813"/>
    <mergeCell ref="B1812:E1813"/>
    <mergeCell ref="F1812:F1813"/>
    <mergeCell ref="G1812:G1813"/>
    <mergeCell ref="H1812:H1813"/>
    <mergeCell ref="I1812:I1813"/>
    <mergeCell ref="J1812:J1813"/>
    <mergeCell ref="K1812:K1813"/>
    <mergeCell ref="L1812:L1813"/>
    <mergeCell ref="C1814:E1814"/>
    <mergeCell ref="C1815:E1815"/>
    <mergeCell ref="C1816:E1816"/>
    <mergeCell ref="C1817:E1817"/>
    <mergeCell ref="C1818:E1818"/>
    <mergeCell ref="C1819:E1819"/>
    <mergeCell ref="C1820:E1820"/>
    <mergeCell ref="C1821:E1821"/>
    <mergeCell ref="C1822:E1822"/>
    <mergeCell ref="C1823:E1823"/>
    <mergeCell ref="C1824:E1824"/>
    <mergeCell ref="C1825:E1825"/>
    <mergeCell ref="C1826:E1826"/>
    <mergeCell ref="C1827:E1827"/>
    <mergeCell ref="C1828:E1828"/>
    <mergeCell ref="C1829:E1829"/>
    <mergeCell ref="C1830:E1830"/>
    <mergeCell ref="C1831:E1831"/>
    <mergeCell ref="C1832:E1832"/>
    <mergeCell ref="C1833:E1833"/>
    <mergeCell ref="C1834:E1834"/>
    <mergeCell ref="C1835:E1835"/>
    <mergeCell ref="C1836:E1836"/>
    <mergeCell ref="C1837:E1837"/>
    <mergeCell ref="A1838:L1838"/>
    <mergeCell ref="A1845:L1845"/>
    <mergeCell ref="A1846:L1846"/>
    <mergeCell ref="A1847:L1847"/>
    <mergeCell ref="A1848:B1848"/>
    <mergeCell ref="C1848:L1848"/>
    <mergeCell ref="A1849:B1849"/>
    <mergeCell ref="C1849:L1850"/>
    <mergeCell ref="A1851:D1851"/>
    <mergeCell ref="E1851:H1851"/>
    <mergeCell ref="I1851:L1851"/>
    <mergeCell ref="A1852:D1852"/>
    <mergeCell ref="E1852:H1852"/>
    <mergeCell ref="I1852:L1852"/>
    <mergeCell ref="A1853:D1853"/>
    <mergeCell ref="A1854:C1854"/>
    <mergeCell ref="C1855:E1855"/>
    <mergeCell ref="A1856:A1857"/>
    <mergeCell ref="B1856:E1857"/>
    <mergeCell ref="F1856:F1857"/>
    <mergeCell ref="G1856:G1857"/>
    <mergeCell ref="H1856:H1857"/>
    <mergeCell ref="I1856:I1857"/>
    <mergeCell ref="J1856:J1857"/>
    <mergeCell ref="K1856:K1857"/>
    <mergeCell ref="L1856:L1857"/>
    <mergeCell ref="C1858:E1858"/>
    <mergeCell ref="C1859:E1859"/>
    <mergeCell ref="C1860:E1860"/>
    <mergeCell ref="C1861:E1861"/>
    <mergeCell ref="C1862:E1862"/>
    <mergeCell ref="C1863:E1863"/>
    <mergeCell ref="C1864:E1864"/>
    <mergeCell ref="C1865:E1865"/>
    <mergeCell ref="C1866:E1866"/>
    <mergeCell ref="C1867:E1867"/>
    <mergeCell ref="C1868:E1868"/>
    <mergeCell ref="C1869:E1869"/>
    <mergeCell ref="C1870:E1870"/>
    <mergeCell ref="C1871:E1871"/>
    <mergeCell ref="C1872:E1872"/>
    <mergeCell ref="C1873:E1873"/>
    <mergeCell ref="C1874:E1874"/>
    <mergeCell ref="C1875:E1875"/>
    <mergeCell ref="C1876:E1876"/>
    <mergeCell ref="C1877:E1877"/>
    <mergeCell ref="C1878:E1878"/>
    <mergeCell ref="C1879:E1879"/>
    <mergeCell ref="C1880:E1880"/>
    <mergeCell ref="C1881:E1881"/>
    <mergeCell ref="A1882:L1882"/>
    <mergeCell ref="A1889:L1889"/>
    <mergeCell ref="A1890:L1890"/>
    <mergeCell ref="A1891:L1891"/>
    <mergeCell ref="A1892:B1892"/>
    <mergeCell ref="C1892:L1892"/>
    <mergeCell ref="A1893:B1893"/>
    <mergeCell ref="C1893:L1894"/>
    <mergeCell ref="A1895:D1895"/>
    <mergeCell ref="E1895:H1895"/>
    <mergeCell ref="I1895:L1895"/>
    <mergeCell ref="A1896:D1896"/>
    <mergeCell ref="E1896:H1896"/>
    <mergeCell ref="I1896:L1896"/>
    <mergeCell ref="A1897:D1897"/>
    <mergeCell ref="A1898:C1898"/>
    <mergeCell ref="C1899:E1899"/>
    <mergeCell ref="A1900:A1901"/>
    <mergeCell ref="B1900:E1901"/>
    <mergeCell ref="F1900:F1901"/>
    <mergeCell ref="G1900:G1901"/>
    <mergeCell ref="H1900:H1901"/>
    <mergeCell ref="I1900:I1901"/>
    <mergeCell ref="J1900:J1901"/>
    <mergeCell ref="K1900:K1901"/>
    <mergeCell ref="L1900:L1901"/>
    <mergeCell ref="C1902:E1902"/>
    <mergeCell ref="C1903:E1903"/>
    <mergeCell ref="C1904:E1904"/>
    <mergeCell ref="C1905:E1905"/>
    <mergeCell ref="C1906:E1906"/>
    <mergeCell ref="C1907:E1907"/>
    <mergeCell ref="C1908:E1908"/>
    <mergeCell ref="C1909:E1909"/>
    <mergeCell ref="C1910:E1910"/>
    <mergeCell ref="C1911:E1911"/>
    <mergeCell ref="C1912:E1912"/>
    <mergeCell ref="C1913:E1913"/>
    <mergeCell ref="C1914:E1914"/>
    <mergeCell ref="C1915:E1915"/>
    <mergeCell ref="C1916:E1916"/>
    <mergeCell ref="C1917:E1917"/>
    <mergeCell ref="C1918:E1918"/>
    <mergeCell ref="C1919:E1919"/>
    <mergeCell ref="A1926:L1926"/>
    <mergeCell ref="C1920:E1920"/>
    <mergeCell ref="C1921:E1921"/>
    <mergeCell ref="C1922:E1922"/>
    <mergeCell ref="C1923:E1923"/>
    <mergeCell ref="C1924:E1924"/>
    <mergeCell ref="C1925:E1925"/>
    <mergeCell ref="C949:E949"/>
    <mergeCell ref="C950:E950"/>
    <mergeCell ref="C906:E906"/>
    <mergeCell ref="C907:E907"/>
    <mergeCell ref="C908:E908"/>
    <mergeCell ref="C909:E909"/>
    <mergeCell ref="C943:E943"/>
    <mergeCell ref="C944:E944"/>
    <mergeCell ref="C912:E912"/>
    <mergeCell ref="C913:E913"/>
    <mergeCell ref="C6:L8"/>
    <mergeCell ref="C51:L53"/>
    <mergeCell ref="C898:E898"/>
    <mergeCell ref="C899:E899"/>
    <mergeCell ref="C900:E900"/>
    <mergeCell ref="C901:E901"/>
    <mergeCell ref="C897:E897"/>
    <mergeCell ref="C891:E891"/>
    <mergeCell ref="C892:E892"/>
    <mergeCell ref="C893:E893"/>
    <mergeCell ref="A921:A922"/>
    <mergeCell ref="B921:E922"/>
    <mergeCell ref="F921:F922"/>
    <mergeCell ref="G921:G922"/>
    <mergeCell ref="H921:H922"/>
    <mergeCell ref="I921:I922"/>
    <mergeCell ref="J921:J922"/>
    <mergeCell ref="K921:K922"/>
    <mergeCell ref="L921:L922"/>
    <mergeCell ref="C923:E923"/>
    <mergeCell ref="C924:E924"/>
    <mergeCell ref="C925:E925"/>
    <mergeCell ref="C926:E926"/>
    <mergeCell ref="C927:E927"/>
    <mergeCell ref="C928:E928"/>
    <mergeCell ref="C929:E929"/>
    <mergeCell ref="C930:E930"/>
    <mergeCell ref="C931:E931"/>
    <mergeCell ref="C932:E932"/>
    <mergeCell ref="C933:E933"/>
    <mergeCell ref="C934:E934"/>
    <mergeCell ref="C935:E935"/>
    <mergeCell ref="C936:E936"/>
    <mergeCell ref="C937:E937"/>
    <mergeCell ref="C952:E952"/>
    <mergeCell ref="C953:E953"/>
    <mergeCell ref="C954:E954"/>
    <mergeCell ref="A955:L955"/>
    <mergeCell ref="C938:E938"/>
    <mergeCell ref="C939:E939"/>
    <mergeCell ref="C940:E940"/>
    <mergeCell ref="C941:E941"/>
    <mergeCell ref="C942:E942"/>
    <mergeCell ref="C951:E951"/>
  </mergeCells>
  <printOptions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42"/>
  <sheetViews>
    <sheetView zoomScaleSheetLayoutView="100" workbookViewId="0" topLeftCell="A13">
      <selection activeCell="F8" sqref="F8"/>
    </sheetView>
  </sheetViews>
  <sheetFormatPr defaultColWidth="9.140625" defaultRowHeight="12.75"/>
  <cols>
    <col min="1" max="1" width="11.8515625" style="0" customWidth="1"/>
    <col min="2" max="2" width="50.7109375" style="0" customWidth="1"/>
    <col min="3" max="3" width="19.00390625" style="0" customWidth="1"/>
    <col min="4" max="4" width="18.28125" style="0" customWidth="1"/>
    <col min="5" max="5" width="18.00390625" style="0" customWidth="1"/>
    <col min="6" max="6" width="14.00390625" style="0" customWidth="1"/>
    <col min="7" max="7" width="34.57421875" style="0" customWidth="1"/>
  </cols>
  <sheetData>
    <row r="3" ht="13.5" thickBot="1"/>
    <row r="4" spans="1:7" ht="12.75">
      <c r="A4" s="376" t="str">
        <f>'Anexo I - Programas'!A2:L2</f>
        <v>MUNICÍPIO DE BARRA DO QUARAÍ</v>
      </c>
      <c r="B4" s="377"/>
      <c r="C4" s="377"/>
      <c r="D4" s="377"/>
      <c r="E4" s="377"/>
      <c r="F4" s="377"/>
      <c r="G4" s="378"/>
    </row>
    <row r="5" spans="1:7" ht="12.75">
      <c r="A5" s="379" t="s">
        <v>32</v>
      </c>
      <c r="B5" s="380"/>
      <c r="C5" s="381"/>
      <c r="D5" s="381"/>
      <c r="E5" s="381"/>
      <c r="F5" s="381"/>
      <c r="G5" s="382"/>
    </row>
    <row r="6" spans="1:7" ht="12.75">
      <c r="A6" s="379" t="s">
        <v>0</v>
      </c>
      <c r="B6" s="380"/>
      <c r="C6" s="381"/>
      <c r="D6" s="381"/>
      <c r="E6" s="381"/>
      <c r="F6" s="381"/>
      <c r="G6" s="382"/>
    </row>
    <row r="7" spans="1:7" ht="25.5">
      <c r="A7" s="148" t="s">
        <v>1</v>
      </c>
      <c r="B7" s="22" t="s">
        <v>2</v>
      </c>
      <c r="C7" s="21">
        <v>2018</v>
      </c>
      <c r="D7" s="21">
        <v>2019</v>
      </c>
      <c r="E7" s="21">
        <v>2020</v>
      </c>
      <c r="F7" s="21">
        <v>2021</v>
      </c>
      <c r="G7" s="149" t="s">
        <v>16</v>
      </c>
    </row>
    <row r="8" spans="1:7" ht="12.75">
      <c r="A8" s="150" t="s">
        <v>205</v>
      </c>
      <c r="B8" s="59" t="s">
        <v>204</v>
      </c>
      <c r="C8" s="58">
        <f>'Anexo I - Programas'!H407</f>
        <v>916332.25</v>
      </c>
      <c r="D8" s="58">
        <f>'Anexo I - Programas'!I407</f>
        <v>747440</v>
      </c>
      <c r="E8" s="58">
        <f>'Anexo I - Programas'!J407</f>
        <v>799852.8</v>
      </c>
      <c r="F8" s="58">
        <f>'Anexo I - Programas'!K407</f>
        <v>868555.14</v>
      </c>
      <c r="G8" s="151">
        <f>SUM(C8:F8)</f>
        <v>3332180.19</v>
      </c>
    </row>
    <row r="9" spans="1:7" ht="13.5" customHeight="1">
      <c r="A9" s="150" t="s">
        <v>274</v>
      </c>
      <c r="B9" s="59" t="s">
        <v>201</v>
      </c>
      <c r="C9" s="58">
        <f>'Anexo I - Programas'!H1898</f>
        <v>522199.16</v>
      </c>
      <c r="D9" s="58">
        <f>'Anexo I - Programas'!I1898</f>
        <v>640096</v>
      </c>
      <c r="E9" s="58">
        <f>'Anexo I - Programas'!J1898</f>
        <v>671105</v>
      </c>
      <c r="F9" s="58">
        <f>'Anexo I - Programas'!K1898</f>
        <v>703229</v>
      </c>
      <c r="G9" s="151">
        <f aca="true" t="shared" si="0" ref="G9:G38">SUM(C9:F9)</f>
        <v>2536629.16</v>
      </c>
    </row>
    <row r="10" spans="1:7" ht="12.75">
      <c r="A10" s="152" t="s">
        <v>211</v>
      </c>
      <c r="B10" s="59" t="s">
        <v>212</v>
      </c>
      <c r="C10" s="58">
        <f>'Anexo I - Programas'!H12</f>
        <v>1180429</v>
      </c>
      <c r="D10" s="58">
        <f>'Anexo I - Programas'!I12</f>
        <v>1337306</v>
      </c>
      <c r="E10" s="58">
        <f>'Anexo I - Programas'!J12</f>
        <v>1493630</v>
      </c>
      <c r="F10" s="58">
        <f>'Anexo I - Programas'!K12</f>
        <v>1668261</v>
      </c>
      <c r="G10" s="151">
        <f t="shared" si="0"/>
        <v>5679626</v>
      </c>
    </row>
    <row r="11" spans="1:7" ht="12.75">
      <c r="A11" s="152" t="s">
        <v>206</v>
      </c>
      <c r="B11" s="59" t="s">
        <v>226</v>
      </c>
      <c r="C11" s="58">
        <f>'Anexo I - Programas'!H58+'Anexo I - Programas'!H145+'Anexo I - Programas'!H188+'Anexo I - Programas'!H232+'Anexo I - Programas'!H363+'Anexo I - Programas'!H1016+'Anexo I - Programas'!H1369+'Anexo I - Programas'!H1501+'Anexo I - Programas'!H1766</f>
        <v>6317157.59</v>
      </c>
      <c r="D11" s="58">
        <f>'Anexo I - Programas'!I58+'Anexo I - Programas'!I145+'Anexo I - Programas'!I188+'Anexo I - Programas'!I232+'Anexo I - Programas'!I363+'Anexo I - Programas'!I1016+'Anexo I - Programas'!I1369+'Anexo I - Programas'!I1501+'Anexo I - Programas'!I1766</f>
        <v>7407823.08</v>
      </c>
      <c r="E11" s="58">
        <f>'Anexo I - Programas'!J58+'Anexo I - Programas'!J145+'Anexo I - Programas'!J188+'Anexo I - Programas'!J232+'Anexo I - Programas'!J363+'Anexo I - Programas'!J1016+'Anexo I - Programas'!J1369+'Anexo I - Programas'!J1501+'Anexo I - Programas'!J1766</f>
        <v>8429113.51</v>
      </c>
      <c r="F11" s="58">
        <f>'Anexo I - Programas'!K58+'Anexo I - Programas'!K145+'Anexo I - Programas'!K188+'Anexo I - Programas'!K232+'Anexo I - Programas'!K363+'Anexo I - Programas'!K1016+'Anexo I - Programas'!K1369+'Anexo I - Programas'!K1501+'Anexo I - Programas'!K1766</f>
        <v>9464567.129999999</v>
      </c>
      <c r="G11" s="151">
        <f t="shared" si="0"/>
        <v>31618661.31</v>
      </c>
    </row>
    <row r="12" spans="1:7" ht="12.75">
      <c r="A12" s="152" t="s">
        <v>207</v>
      </c>
      <c r="B12" s="59" t="s">
        <v>209</v>
      </c>
      <c r="C12" s="58">
        <f>'Anexo I - Programas'!H275</f>
        <v>216000</v>
      </c>
      <c r="D12" s="58">
        <f>'Anexo I - Programas'!I275</f>
        <v>240000</v>
      </c>
      <c r="E12" s="58">
        <f>'Anexo I - Programas'!J275</f>
        <v>260000</v>
      </c>
      <c r="F12" s="58">
        <f>'Anexo I - Programas'!K275</f>
        <v>290000</v>
      </c>
      <c r="G12" s="151">
        <f t="shared" si="0"/>
        <v>1006000</v>
      </c>
    </row>
    <row r="13" spans="1:7" ht="12.75">
      <c r="A13" s="152" t="s">
        <v>208</v>
      </c>
      <c r="B13" s="59" t="s">
        <v>210</v>
      </c>
      <c r="C13" s="58">
        <f>'Anexo I - Programas'!H319</f>
        <v>400000</v>
      </c>
      <c r="D13" s="58">
        <f>'Anexo I - Programas'!I319</f>
        <v>440000</v>
      </c>
      <c r="E13" s="58">
        <f>'Anexo I - Programas'!J319</f>
        <v>484000</v>
      </c>
      <c r="F13" s="58">
        <f>'Anexo I - Programas'!K319</f>
        <v>532000</v>
      </c>
      <c r="G13" s="151">
        <f t="shared" si="0"/>
        <v>1856000</v>
      </c>
    </row>
    <row r="14" spans="1:7" ht="12.75">
      <c r="A14" s="152" t="s">
        <v>213</v>
      </c>
      <c r="B14" s="59" t="s">
        <v>219</v>
      </c>
      <c r="C14" s="58">
        <f>'Anexo I - Programas'!H1634</f>
        <v>537000</v>
      </c>
      <c r="D14" s="58">
        <f>'Anexo I - Programas'!I1634</f>
        <v>600000</v>
      </c>
      <c r="E14" s="58">
        <f>'Anexo I - Programas'!J1634</f>
        <v>670000</v>
      </c>
      <c r="F14" s="58">
        <f>'Anexo I - Programas'!K1634</f>
        <v>736000</v>
      </c>
      <c r="G14" s="151">
        <f t="shared" si="0"/>
        <v>2543000</v>
      </c>
    </row>
    <row r="15" spans="1:7" ht="12.75">
      <c r="A15" s="152" t="s">
        <v>214</v>
      </c>
      <c r="B15" s="59" t="s">
        <v>215</v>
      </c>
      <c r="C15" s="58">
        <f>'Anexo I - Programas'!H1679</f>
        <v>234000</v>
      </c>
      <c r="D15" s="58">
        <f>'Anexo I - Programas'!I1679</f>
        <v>265800</v>
      </c>
      <c r="E15" s="58">
        <f>'Anexo I - Programas'!J1679</f>
        <v>298500</v>
      </c>
      <c r="F15" s="58">
        <f>'Anexo I - Programas'!K1679</f>
        <v>334800</v>
      </c>
      <c r="G15" s="151">
        <f t="shared" si="0"/>
        <v>1133100</v>
      </c>
    </row>
    <row r="16" spans="1:7" ht="12.75">
      <c r="A16" s="152" t="s">
        <v>216</v>
      </c>
      <c r="B16" s="59" t="s">
        <v>217</v>
      </c>
      <c r="C16" s="58">
        <f>'Anexo I - Programas'!H1723</f>
        <v>80000</v>
      </c>
      <c r="D16" s="58">
        <f>'Anexo I - Programas'!I1723</f>
        <v>92200</v>
      </c>
      <c r="E16" s="58">
        <f>'Anexo I - Programas'!J1723</f>
        <v>105600</v>
      </c>
      <c r="F16" s="58">
        <f>'Anexo I - Programas'!K1723</f>
        <v>118800</v>
      </c>
      <c r="G16" s="151">
        <f t="shared" si="0"/>
        <v>396600</v>
      </c>
    </row>
    <row r="17" spans="1:7" ht="12.75">
      <c r="A17" s="152" t="s">
        <v>218</v>
      </c>
      <c r="B17" s="59" t="s">
        <v>220</v>
      </c>
      <c r="C17" s="58">
        <f>'Anexo I - Programas'!H801</f>
        <v>97000</v>
      </c>
      <c r="D17" s="58">
        <f>'Anexo I - Programas'!I801</f>
        <v>111500</v>
      </c>
      <c r="E17" s="58">
        <f>'Anexo I - Programas'!J801</f>
        <v>127000</v>
      </c>
      <c r="F17" s="58">
        <f>'Anexo I - Programas'!K801</f>
        <v>145000</v>
      </c>
      <c r="G17" s="151">
        <f t="shared" si="0"/>
        <v>480500</v>
      </c>
    </row>
    <row r="18" spans="1:7" ht="12.75">
      <c r="A18" s="152" t="s">
        <v>221</v>
      </c>
      <c r="B18" s="59" t="s">
        <v>222</v>
      </c>
      <c r="C18" s="58">
        <f>'Anexo I - Programas'!H845</f>
        <v>4063000</v>
      </c>
      <c r="D18" s="58">
        <f>'Anexo I - Programas'!I845</f>
        <v>4605500</v>
      </c>
      <c r="E18" s="58">
        <f>'Anexo I - Programas'!J845</f>
        <v>5139840</v>
      </c>
      <c r="F18" s="58">
        <f>'Anexo I - Programas'!K845</f>
        <v>5770820.8</v>
      </c>
      <c r="G18" s="151">
        <f t="shared" si="0"/>
        <v>19579160.8</v>
      </c>
    </row>
    <row r="19" spans="1:7" ht="12.75">
      <c r="A19" s="152" t="s">
        <v>223</v>
      </c>
      <c r="B19" s="59" t="s">
        <v>224</v>
      </c>
      <c r="C19" s="58">
        <f>'Anexo I - Programas'!H973</f>
        <v>65000</v>
      </c>
      <c r="D19" s="58">
        <f>'Anexo I - Programas'!I973</f>
        <v>15000</v>
      </c>
      <c r="E19" s="58">
        <f>'Anexo I - Programas'!J973</f>
        <v>33000</v>
      </c>
      <c r="F19" s="58">
        <f>'Anexo I - Programas'!K973</f>
        <v>20000</v>
      </c>
      <c r="G19" s="151">
        <f t="shared" si="0"/>
        <v>133000</v>
      </c>
    </row>
    <row r="20" spans="1:7" ht="12.75">
      <c r="A20" s="152" t="s">
        <v>228</v>
      </c>
      <c r="B20" s="59" t="s">
        <v>229</v>
      </c>
      <c r="C20" s="58">
        <f>'Anexo I - Programas'!H451</f>
        <v>1451476</v>
      </c>
      <c r="D20" s="58">
        <f>'Anexo I - Programas'!I451</f>
        <v>1653780</v>
      </c>
      <c r="E20" s="58">
        <f>'Anexo I - Programas'!J451</f>
        <v>1884522</v>
      </c>
      <c r="F20" s="58">
        <f>'Anexo I - Programas'!K451</f>
        <v>2147722</v>
      </c>
      <c r="G20" s="151">
        <f t="shared" si="0"/>
        <v>7137500</v>
      </c>
    </row>
    <row r="21" spans="1:7" ht="12.75">
      <c r="A21" s="152" t="s">
        <v>230</v>
      </c>
      <c r="B21" s="59" t="s">
        <v>231</v>
      </c>
      <c r="C21" s="58">
        <f>'Anexo I - Programas'!H497</f>
        <v>3535000</v>
      </c>
      <c r="D21" s="58">
        <f>'Anexo I - Programas'!I497</f>
        <v>3799837.92</v>
      </c>
      <c r="E21" s="58">
        <f>'Anexo I - Programas'!J497</f>
        <v>4065000</v>
      </c>
      <c r="F21" s="58">
        <f>'Anexo I - Programas'!K497</f>
        <v>4395000</v>
      </c>
      <c r="G21" s="151">
        <f t="shared" si="0"/>
        <v>15794837.92</v>
      </c>
    </row>
    <row r="22" spans="1:7" ht="12.75">
      <c r="A22" s="152" t="s">
        <v>232</v>
      </c>
      <c r="B22" s="59" t="s">
        <v>233</v>
      </c>
      <c r="C22" s="58">
        <f>'Anexo I - Programas'!H582</f>
        <v>239540</v>
      </c>
      <c r="D22" s="58">
        <f>'Anexo I - Programas'!I582</f>
        <v>233200</v>
      </c>
      <c r="E22" s="58">
        <f>'Anexo I - Programas'!J582</f>
        <v>236735</v>
      </c>
      <c r="F22" s="58">
        <f>'Anexo I - Programas'!K582</f>
        <v>240290</v>
      </c>
      <c r="G22" s="151">
        <f t="shared" si="0"/>
        <v>949765</v>
      </c>
    </row>
    <row r="23" spans="1:7" ht="12.75">
      <c r="A23" s="152" t="s">
        <v>234</v>
      </c>
      <c r="B23" s="59" t="s">
        <v>235</v>
      </c>
      <c r="C23" s="58">
        <f>'Anexo I - Programas'!H670</f>
        <v>806500</v>
      </c>
      <c r="D23" s="58">
        <f>'Anexo I - Programas'!I670</f>
        <v>873000</v>
      </c>
      <c r="E23" s="58">
        <f>'Anexo I - Programas'!J670</f>
        <v>1008784.69</v>
      </c>
      <c r="F23" s="58">
        <f>'Anexo I - Programas'!K670</f>
        <v>1235369.81</v>
      </c>
      <c r="G23" s="151">
        <f t="shared" si="0"/>
        <v>3923654.5</v>
      </c>
    </row>
    <row r="24" spans="1:7" ht="12.75">
      <c r="A24" s="152" t="s">
        <v>236</v>
      </c>
      <c r="B24" s="59" t="s">
        <v>237</v>
      </c>
      <c r="C24" s="58">
        <f>'Anexo I - Programas'!H714</f>
        <v>100000</v>
      </c>
      <c r="D24" s="58">
        <f>'Anexo I - Programas'!I714</f>
        <v>100000</v>
      </c>
      <c r="E24" s="58">
        <f>'Anexo I - Programas'!J714</f>
        <v>100000</v>
      </c>
      <c r="F24" s="58">
        <f>'Anexo I - Programas'!K714</f>
        <v>100000</v>
      </c>
      <c r="G24" s="151">
        <f t="shared" si="0"/>
        <v>400000</v>
      </c>
    </row>
    <row r="25" spans="1:7" ht="12.75">
      <c r="A25" s="152" t="s">
        <v>238</v>
      </c>
      <c r="B25" s="59" t="s">
        <v>239</v>
      </c>
      <c r="C25" s="58">
        <f>'Anexo I - Programas'!H759</f>
        <v>40000</v>
      </c>
      <c r="D25" s="58">
        <f>'Anexo I - Programas'!I759</f>
        <v>31000</v>
      </c>
      <c r="E25" s="58">
        <f>'Anexo I - Programas'!J759</f>
        <v>25000</v>
      </c>
      <c r="F25" s="58">
        <f>'Anexo I - Programas'!K759</f>
        <v>25000</v>
      </c>
      <c r="G25" s="151">
        <f t="shared" si="0"/>
        <v>121000</v>
      </c>
    </row>
    <row r="26" spans="1:7" ht="12.75">
      <c r="A26" s="152" t="s">
        <v>240</v>
      </c>
      <c r="B26" s="59" t="s">
        <v>241</v>
      </c>
      <c r="C26" s="58">
        <f>'Anexo I - Programas'!H1060</f>
        <v>60000</v>
      </c>
      <c r="D26" s="58">
        <f>'Anexo I - Programas'!I1060</f>
        <v>69000</v>
      </c>
      <c r="E26" s="58">
        <f>'Anexo I - Programas'!J1060</f>
        <v>78000</v>
      </c>
      <c r="F26" s="58">
        <f>'Anexo I - Programas'!K1060</f>
        <v>87000</v>
      </c>
      <c r="G26" s="151">
        <f t="shared" si="0"/>
        <v>294000</v>
      </c>
    </row>
    <row r="27" spans="1:7" ht="12.75">
      <c r="A27" s="152" t="s">
        <v>242</v>
      </c>
      <c r="B27" s="59" t="s">
        <v>243</v>
      </c>
      <c r="C27" s="58">
        <f>'Anexo I - Programas'!H1104</f>
        <v>300000</v>
      </c>
      <c r="D27" s="58">
        <f>'Anexo I - Programas'!I1104</f>
        <v>395600</v>
      </c>
      <c r="E27" s="58">
        <f>'Anexo I - Programas'!J1104</f>
        <v>523992</v>
      </c>
      <c r="F27" s="58">
        <f>'Anexo I - Programas'!K1104</f>
        <v>658431.04</v>
      </c>
      <c r="G27" s="151">
        <f t="shared" si="0"/>
        <v>1878023.04</v>
      </c>
    </row>
    <row r="28" spans="1:7" ht="13.5" customHeight="1">
      <c r="A28" s="152" t="s">
        <v>244</v>
      </c>
      <c r="B28" s="59" t="s">
        <v>245</v>
      </c>
      <c r="C28" s="58">
        <f>'Anexo I - Programas'!H1148</f>
        <v>260000</v>
      </c>
      <c r="D28" s="58">
        <f>'Anexo I - Programas'!I1148</f>
        <v>305000</v>
      </c>
      <c r="E28" s="58">
        <f>'Anexo I - Programas'!J1148</f>
        <v>305000</v>
      </c>
      <c r="F28" s="58">
        <f>'Anexo I - Programas'!K1148</f>
        <v>330000</v>
      </c>
      <c r="G28" s="151">
        <f t="shared" si="0"/>
        <v>1200000</v>
      </c>
    </row>
    <row r="29" spans="1:7" ht="12.75">
      <c r="A29" s="152" t="s">
        <v>246</v>
      </c>
      <c r="B29" s="59" t="s">
        <v>247</v>
      </c>
      <c r="C29" s="58">
        <f>'Anexo I - Programas'!H1192</f>
        <v>65000</v>
      </c>
      <c r="D29" s="58">
        <f>'Anexo I - Programas'!I1192</f>
        <v>15000</v>
      </c>
      <c r="E29" s="58">
        <f>'Anexo I - Programas'!J1192</f>
        <v>15000</v>
      </c>
      <c r="F29" s="58">
        <f>'Anexo I - Programas'!K1192</f>
        <v>15000</v>
      </c>
      <c r="G29" s="151">
        <f t="shared" si="0"/>
        <v>110000</v>
      </c>
    </row>
    <row r="30" spans="1:7" ht="12.75">
      <c r="A30" s="152" t="s">
        <v>248</v>
      </c>
      <c r="B30" s="59" t="s">
        <v>249</v>
      </c>
      <c r="C30" s="58">
        <f>'Anexo I - Programas'!H1236</f>
        <v>10000</v>
      </c>
      <c r="D30" s="58">
        <f>'Anexo I - Programas'!I1236</f>
        <v>12000</v>
      </c>
      <c r="E30" s="58">
        <f>'Anexo I - Programas'!J1236</f>
        <v>15000</v>
      </c>
      <c r="F30" s="58">
        <f>'Anexo I - Programas'!K1236</f>
        <v>18000</v>
      </c>
      <c r="G30" s="151">
        <f t="shared" si="0"/>
        <v>55000</v>
      </c>
    </row>
    <row r="31" spans="1:7" ht="12.75">
      <c r="A31" s="152" t="s">
        <v>250</v>
      </c>
      <c r="B31" s="59" t="s">
        <v>251</v>
      </c>
      <c r="C31" s="58">
        <f>'Anexo I - Programas'!H1280</f>
        <v>50000</v>
      </c>
      <c r="D31" s="58">
        <f>'Anexo I - Programas'!I1280</f>
        <v>50000</v>
      </c>
      <c r="E31" s="58">
        <f>'Anexo I - Programas'!J1280</f>
        <v>50000</v>
      </c>
      <c r="F31" s="58">
        <f>'Anexo I - Programas'!K1280</f>
        <v>20000</v>
      </c>
      <c r="G31" s="151">
        <f t="shared" si="0"/>
        <v>170000</v>
      </c>
    </row>
    <row r="32" spans="1:7" ht="12.75">
      <c r="A32" s="152" t="s">
        <v>252</v>
      </c>
      <c r="B32" s="59" t="s">
        <v>253</v>
      </c>
      <c r="C32" s="58">
        <f>'Anexo I - Programas'!H1324</f>
        <v>100000</v>
      </c>
      <c r="D32" s="58">
        <f>'Anexo I - Programas'!I1324</f>
        <v>100000</v>
      </c>
      <c r="E32" s="58">
        <f>'Anexo I - Programas'!J1324</f>
        <v>100000</v>
      </c>
      <c r="F32" s="58">
        <f>'Anexo I - Programas'!K1324</f>
        <v>100000</v>
      </c>
      <c r="G32" s="151">
        <f t="shared" si="0"/>
        <v>400000</v>
      </c>
    </row>
    <row r="33" spans="1:7" ht="12.75">
      <c r="A33" s="152" t="s">
        <v>254</v>
      </c>
      <c r="B33" s="59" t="s">
        <v>255</v>
      </c>
      <c r="C33" s="58">
        <f>'Anexo I - Programas'!H1548</f>
        <v>20000</v>
      </c>
      <c r="D33" s="58">
        <f>'Anexo I - Programas'!I1548</f>
        <v>25000</v>
      </c>
      <c r="E33" s="58">
        <f>'Anexo I - Programas'!J1548</f>
        <v>30000</v>
      </c>
      <c r="F33" s="58">
        <f>'Anexo I - Programas'!K1548</f>
        <v>35000</v>
      </c>
      <c r="G33" s="151">
        <f t="shared" si="0"/>
        <v>110000</v>
      </c>
    </row>
    <row r="34" spans="1:7" ht="12.75">
      <c r="A34" s="152" t="s">
        <v>256</v>
      </c>
      <c r="B34" s="59" t="s">
        <v>484</v>
      </c>
      <c r="C34" s="58">
        <f>'Anexo I - Programas'!H1413</f>
        <v>56000</v>
      </c>
      <c r="D34" s="58">
        <f>'Anexo I - Programas'!I1413</f>
        <v>69000</v>
      </c>
      <c r="E34" s="58">
        <f>'Anexo I - Programas'!J1413</f>
        <v>82000</v>
      </c>
      <c r="F34" s="58">
        <f>'Anexo I - Programas'!K1413</f>
        <v>94000</v>
      </c>
      <c r="G34" s="151">
        <f t="shared" si="0"/>
        <v>301000</v>
      </c>
    </row>
    <row r="35" spans="1:7" ht="12.75">
      <c r="A35" s="152" t="s">
        <v>257</v>
      </c>
      <c r="B35" s="59" t="s">
        <v>258</v>
      </c>
      <c r="C35" s="58">
        <f>'Anexo I - Programas'!H1457</f>
        <v>55000</v>
      </c>
      <c r="D35" s="58">
        <f>'Anexo I - Programas'!I1457</f>
        <v>61000</v>
      </c>
      <c r="E35" s="58">
        <f>'Anexo I - Programas'!J1457</f>
        <v>65000</v>
      </c>
      <c r="F35" s="58">
        <f>'Anexo I - Programas'!K1457</f>
        <v>68000</v>
      </c>
      <c r="G35" s="151">
        <f>SUM(C35:F35)</f>
        <v>249000</v>
      </c>
    </row>
    <row r="36" spans="1:7" ht="12.75">
      <c r="A36" s="152" t="s">
        <v>259</v>
      </c>
      <c r="B36" s="59" t="s">
        <v>260</v>
      </c>
      <c r="C36" s="58">
        <f>'Anexo I - Programas'!H1592</f>
        <v>15000</v>
      </c>
      <c r="D36" s="58">
        <f>'Anexo I - Programas'!I1592</f>
        <v>5000</v>
      </c>
      <c r="E36" s="58">
        <f>'Anexo I - Programas'!J1592</f>
        <v>5000</v>
      </c>
      <c r="F36" s="58">
        <f>'Anexo I - Programas'!K1592</f>
        <v>5000</v>
      </c>
      <c r="G36" s="151">
        <f t="shared" si="0"/>
        <v>30000</v>
      </c>
    </row>
    <row r="37" spans="1:7" ht="12.75">
      <c r="A37" s="152" t="s">
        <v>261</v>
      </c>
      <c r="B37" s="59" t="s">
        <v>262</v>
      </c>
      <c r="C37" s="58">
        <f>'Anexo I - Programas'!H1810</f>
        <v>100000</v>
      </c>
      <c r="D37" s="58">
        <f>'Anexo I - Programas'!I1810</f>
        <v>111000</v>
      </c>
      <c r="E37" s="58">
        <f>'Anexo I - Programas'!J1810</f>
        <v>122000</v>
      </c>
      <c r="F37" s="58">
        <f>'Anexo I - Programas'!K1810</f>
        <v>135000</v>
      </c>
      <c r="G37" s="151">
        <f t="shared" si="0"/>
        <v>468000</v>
      </c>
    </row>
    <row r="38" spans="1:7" ht="12.75">
      <c r="A38" s="152" t="s">
        <v>263</v>
      </c>
      <c r="B38" s="59" t="s">
        <v>264</v>
      </c>
      <c r="C38" s="58">
        <f>'Anexo I - Programas'!H1854</f>
        <v>125000</v>
      </c>
      <c r="D38" s="58">
        <f>'Anexo I - Programas'!I1854</f>
        <v>140000</v>
      </c>
      <c r="E38" s="58">
        <f>'Anexo I - Programas'!J1854</f>
        <v>157000</v>
      </c>
      <c r="F38" s="58">
        <f>'Anexo I - Programas'!K1854</f>
        <v>176000</v>
      </c>
      <c r="G38" s="151">
        <f t="shared" si="0"/>
        <v>598000</v>
      </c>
    </row>
    <row r="39" spans="1:7" ht="13.5" thickBot="1">
      <c r="A39" s="374" t="s">
        <v>33</v>
      </c>
      <c r="B39" s="375"/>
      <c r="C39" s="153">
        <f>SUM(C8:C38)</f>
        <v>22016634</v>
      </c>
      <c r="D39" s="153">
        <f>SUM(D8:D38)</f>
        <v>24551083</v>
      </c>
      <c r="E39" s="153">
        <f>SUM(E8:E38)</f>
        <v>27379675</v>
      </c>
      <c r="F39" s="153">
        <f>SUM(F8:F38)</f>
        <v>30536845.919999998</v>
      </c>
      <c r="G39" s="154">
        <f>C39+D39+E39+F39</f>
        <v>104484237.92</v>
      </c>
    </row>
    <row r="42" spans="4:7" ht="12.75">
      <c r="D42" s="74">
        <v>1</v>
      </c>
      <c r="G42" s="62">
        <f>G39-'Anexo III - Progr-Ação-Fun-Subf'!E194</f>
        <v>0</v>
      </c>
    </row>
  </sheetData>
  <sheetProtection/>
  <mergeCells count="4">
    <mergeCell ref="A39:B39"/>
    <mergeCell ref="A4:G4"/>
    <mergeCell ref="A5:G5"/>
    <mergeCell ref="A6:G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">
      <selection activeCell="E189" sqref="E189"/>
    </sheetView>
  </sheetViews>
  <sheetFormatPr defaultColWidth="9.140625" defaultRowHeight="12.75"/>
  <cols>
    <col min="1" max="1" width="40.140625" style="0" customWidth="1"/>
    <col min="2" max="2" width="56.421875" style="0" customWidth="1"/>
    <col min="3" max="3" width="7.8515625" style="0" customWidth="1"/>
    <col min="4" max="4" width="9.8515625" style="0" customWidth="1"/>
    <col min="5" max="5" width="26.8515625" style="0" customWidth="1"/>
  </cols>
  <sheetData>
    <row r="1" spans="1:5" ht="13.5" thickBot="1">
      <c r="A1" s="391" t="str">
        <f>'Anexo I - Programas'!A2:L2</f>
        <v>MUNICÍPIO DE BARRA DO QUARAÍ</v>
      </c>
      <c r="B1" s="392"/>
      <c r="C1" s="392"/>
      <c r="D1" s="392"/>
      <c r="E1" s="393"/>
    </row>
    <row r="2" spans="1:5" ht="12.75">
      <c r="A2" s="383" t="s">
        <v>32</v>
      </c>
      <c r="B2" s="384"/>
      <c r="C2" s="384"/>
      <c r="D2" s="384"/>
      <c r="E2" s="385"/>
    </row>
    <row r="3" spans="1:5" ht="13.5" thickBot="1">
      <c r="A3" s="386" t="s">
        <v>4</v>
      </c>
      <c r="B3" s="387"/>
      <c r="C3" s="387"/>
      <c r="D3" s="387"/>
      <c r="E3" s="388"/>
    </row>
    <row r="4" spans="1:5" ht="12.75">
      <c r="A4" s="125" t="s">
        <v>5</v>
      </c>
      <c r="B4" s="126" t="s">
        <v>6</v>
      </c>
      <c r="C4" s="126" t="s">
        <v>7</v>
      </c>
      <c r="D4" s="126" t="s">
        <v>8</v>
      </c>
      <c r="E4" s="127" t="s">
        <v>3</v>
      </c>
    </row>
    <row r="5" spans="1:5" ht="12.75">
      <c r="A5" s="173" t="s">
        <v>275</v>
      </c>
      <c r="B5" s="156" t="s">
        <v>303</v>
      </c>
      <c r="C5" s="158">
        <v>28</v>
      </c>
      <c r="D5" s="158">
        <v>846</v>
      </c>
      <c r="E5" s="166">
        <f>'Anexo I - Programas'!L412</f>
        <v>240000</v>
      </c>
    </row>
    <row r="6" spans="1:5" ht="12.75">
      <c r="A6" s="174"/>
      <c r="B6" s="156" t="s">
        <v>304</v>
      </c>
      <c r="C6" s="158">
        <v>28</v>
      </c>
      <c r="D6" s="158">
        <v>846</v>
      </c>
      <c r="E6" s="166">
        <f>'Anexo I - Programas'!L416</f>
        <v>28847.94</v>
      </c>
    </row>
    <row r="7" spans="1:5" ht="12.75">
      <c r="A7" s="174"/>
      <c r="B7" s="156" t="s">
        <v>305</v>
      </c>
      <c r="C7" s="158">
        <v>28</v>
      </c>
      <c r="D7" s="158">
        <v>846</v>
      </c>
      <c r="E7" s="166">
        <f>'Anexo I - Programas'!L420</f>
        <v>631332.25</v>
      </c>
    </row>
    <row r="8" spans="1:5" ht="12.75">
      <c r="A8" s="174"/>
      <c r="B8" s="156" t="s">
        <v>306</v>
      </c>
      <c r="C8" s="158">
        <v>28</v>
      </c>
      <c r="D8" s="158">
        <v>846</v>
      </c>
      <c r="E8" s="166">
        <f>'Anexo I - Programas'!L424</f>
        <v>1420000</v>
      </c>
    </row>
    <row r="9" spans="1:5" ht="12.75">
      <c r="A9" s="174"/>
      <c r="B9" s="156" t="s">
        <v>307</v>
      </c>
      <c r="C9" s="158">
        <v>28</v>
      </c>
      <c r="D9" s="158">
        <v>846</v>
      </c>
      <c r="E9" s="166">
        <f>'Anexo I - Programas'!L428</f>
        <v>1012000</v>
      </c>
    </row>
    <row r="10" spans="1:5" ht="12.75">
      <c r="A10" s="173" t="s">
        <v>276</v>
      </c>
      <c r="B10" s="155"/>
      <c r="C10" s="159"/>
      <c r="D10" s="159"/>
      <c r="E10" s="167"/>
    </row>
    <row r="11" spans="1:5" ht="12.75">
      <c r="A11" s="174"/>
      <c r="B11" s="156" t="s">
        <v>368</v>
      </c>
      <c r="C11" s="158">
        <v>28</v>
      </c>
      <c r="D11" s="158">
        <v>846</v>
      </c>
      <c r="E11" s="166">
        <f>'Anexo I - Programas'!L1903</f>
        <v>2536629.16</v>
      </c>
    </row>
    <row r="12" spans="1:5" ht="12.75">
      <c r="A12" s="173" t="s">
        <v>369</v>
      </c>
      <c r="B12" s="155"/>
      <c r="C12" s="159"/>
      <c r="D12" s="159"/>
      <c r="E12" s="167"/>
    </row>
    <row r="13" spans="1:5" ht="12.75">
      <c r="A13" s="174"/>
      <c r="B13" s="156" t="s">
        <v>485</v>
      </c>
      <c r="C13" s="158">
        <v>1</v>
      </c>
      <c r="D13" s="158">
        <v>31</v>
      </c>
      <c r="E13" s="166">
        <f>'Anexo I - Programas'!L17</f>
        <v>5253626</v>
      </c>
    </row>
    <row r="14" spans="1:5" ht="12.75">
      <c r="A14" s="174"/>
      <c r="B14" s="156" t="s">
        <v>370</v>
      </c>
      <c r="C14" s="158">
        <v>1</v>
      </c>
      <c r="D14" s="158">
        <v>31</v>
      </c>
      <c r="E14" s="166">
        <f>'Anexo I - Programas'!L21</f>
        <v>4000</v>
      </c>
    </row>
    <row r="15" spans="1:5" ht="12.75">
      <c r="A15" s="174"/>
      <c r="B15" s="156" t="s">
        <v>279</v>
      </c>
      <c r="C15" s="158">
        <v>1</v>
      </c>
      <c r="D15" s="158">
        <v>31</v>
      </c>
      <c r="E15" s="166">
        <f>'Anexo I - Programas'!L25</f>
        <v>82000</v>
      </c>
    </row>
    <row r="16" spans="1:5" ht="12.75">
      <c r="A16" s="174"/>
      <c r="B16" s="156" t="s">
        <v>280</v>
      </c>
      <c r="C16" s="158">
        <v>1</v>
      </c>
      <c r="D16" s="158">
        <v>31</v>
      </c>
      <c r="E16" s="166">
        <f>'Anexo I - Programas'!L29</f>
        <v>340000</v>
      </c>
    </row>
    <row r="17" spans="1:5" ht="12.75">
      <c r="A17" s="173" t="s">
        <v>371</v>
      </c>
      <c r="B17" s="155"/>
      <c r="C17" s="159"/>
      <c r="D17" s="159"/>
      <c r="E17" s="167"/>
    </row>
    <row r="18" spans="1:5" ht="12.75">
      <c r="A18" s="174"/>
      <c r="B18" s="156" t="s">
        <v>372</v>
      </c>
      <c r="C18" s="158">
        <v>4</v>
      </c>
      <c r="D18" s="158">
        <v>122</v>
      </c>
      <c r="E18" s="166">
        <f>'Anexo I - Programas'!L63</f>
        <v>251297.6</v>
      </c>
    </row>
    <row r="19" spans="1:5" ht="12.75">
      <c r="A19" s="174"/>
      <c r="B19" s="156" t="s">
        <v>282</v>
      </c>
      <c r="C19" s="158">
        <v>4</v>
      </c>
      <c r="D19" s="158">
        <v>122</v>
      </c>
      <c r="E19" s="166">
        <f>'Anexo I - Programas'!L67</f>
        <v>87000</v>
      </c>
    </row>
    <row r="20" spans="1:5" ht="12.75">
      <c r="A20" s="174"/>
      <c r="B20" s="156" t="s">
        <v>283</v>
      </c>
      <c r="C20" s="158">
        <v>4</v>
      </c>
      <c r="D20" s="158">
        <v>131</v>
      </c>
      <c r="E20" s="166">
        <f>'Anexo I - Programas'!L71</f>
        <v>63000</v>
      </c>
    </row>
    <row r="21" spans="1:5" ht="12.75">
      <c r="A21" s="174"/>
      <c r="B21" s="156" t="s">
        <v>284</v>
      </c>
      <c r="C21" s="158">
        <v>4</v>
      </c>
      <c r="D21" s="158">
        <v>124</v>
      </c>
      <c r="E21" s="166">
        <f>'Anexo I - Programas'!L75</f>
        <v>22000</v>
      </c>
    </row>
    <row r="22" spans="1:5" ht="12.75">
      <c r="A22" s="174"/>
      <c r="B22" s="156" t="s">
        <v>285</v>
      </c>
      <c r="C22" s="158">
        <v>4</v>
      </c>
      <c r="D22" s="158">
        <v>122</v>
      </c>
      <c r="E22" s="166">
        <f>'Anexo I - Programas'!L79</f>
        <v>40000</v>
      </c>
    </row>
    <row r="23" spans="1:5" ht="12.75">
      <c r="A23" s="174"/>
      <c r="B23" s="156" t="s">
        <v>286</v>
      </c>
      <c r="C23" s="158">
        <v>4</v>
      </c>
      <c r="D23" s="158">
        <v>122</v>
      </c>
      <c r="E23" s="166">
        <f>'Anexo I - Programas'!L83</f>
        <v>40000</v>
      </c>
    </row>
    <row r="24" spans="1:5" ht="12.75">
      <c r="A24" s="174"/>
      <c r="B24" s="156" t="s">
        <v>287</v>
      </c>
      <c r="C24" s="158">
        <v>4</v>
      </c>
      <c r="D24" s="158">
        <v>122</v>
      </c>
      <c r="E24" s="166">
        <f>'Anexo I - Programas'!L100</f>
        <v>91235.70999999999</v>
      </c>
    </row>
    <row r="25" spans="1:5" ht="12.75">
      <c r="A25" s="174"/>
      <c r="B25" s="156" t="s">
        <v>288</v>
      </c>
      <c r="C25" s="158">
        <v>4</v>
      </c>
      <c r="D25" s="158">
        <v>122</v>
      </c>
      <c r="E25" s="166">
        <f>'Anexo I - Programas'!L104</f>
        <v>12000</v>
      </c>
    </row>
    <row r="26" spans="1:5" ht="12.75">
      <c r="A26" s="174"/>
      <c r="B26" s="156" t="s">
        <v>289</v>
      </c>
      <c r="C26" s="158">
        <v>4</v>
      </c>
      <c r="D26" s="158">
        <v>124</v>
      </c>
      <c r="E26" s="166">
        <f>'Anexo I - Programas'!L108</f>
        <v>10000</v>
      </c>
    </row>
    <row r="27" spans="1:5" ht="12.75">
      <c r="A27" s="174"/>
      <c r="B27" s="156" t="s">
        <v>290</v>
      </c>
      <c r="C27" s="158">
        <v>4</v>
      </c>
      <c r="D27" s="158">
        <v>62</v>
      </c>
      <c r="E27" s="166">
        <f>'Anexo I - Programas'!L150</f>
        <v>52689.92</v>
      </c>
    </row>
    <row r="28" spans="1:5" ht="12.75">
      <c r="A28" s="174"/>
      <c r="B28" s="156" t="s">
        <v>291</v>
      </c>
      <c r="C28" s="158">
        <v>4</v>
      </c>
      <c r="D28" s="158">
        <v>62</v>
      </c>
      <c r="E28" s="166">
        <f>'Anexo I - Programas'!L154</f>
        <v>19000</v>
      </c>
    </row>
    <row r="29" spans="1:5" ht="12.75">
      <c r="A29" s="174"/>
      <c r="B29" s="156" t="s">
        <v>292</v>
      </c>
      <c r="C29" s="158">
        <v>4</v>
      </c>
      <c r="D29" s="158">
        <v>121</v>
      </c>
      <c r="E29" s="166">
        <f>'Anexo I - Programas'!L193</f>
        <v>99483.2</v>
      </c>
    </row>
    <row r="30" spans="1:5" ht="12.75">
      <c r="A30" s="174"/>
      <c r="B30" s="156" t="s">
        <v>293</v>
      </c>
      <c r="C30" s="158">
        <v>4</v>
      </c>
      <c r="D30" s="158">
        <v>121</v>
      </c>
      <c r="E30" s="166">
        <f>'Anexo I - Programas'!L197</f>
        <v>20000</v>
      </c>
    </row>
    <row r="31" spans="1:5" ht="12.75">
      <c r="A31" s="174"/>
      <c r="B31" s="156" t="s">
        <v>296</v>
      </c>
      <c r="C31" s="158">
        <v>4</v>
      </c>
      <c r="D31" s="158">
        <v>122</v>
      </c>
      <c r="E31" s="166">
        <f>'Anexo I - Programas'!L237</f>
        <v>22082638.43</v>
      </c>
    </row>
    <row r="32" spans="1:5" ht="12.75">
      <c r="A32" s="174"/>
      <c r="B32" s="156" t="s">
        <v>297</v>
      </c>
      <c r="C32" s="158">
        <v>4</v>
      </c>
      <c r="D32" s="158">
        <v>128</v>
      </c>
      <c r="E32" s="166">
        <f>'Anexo I - Programas'!L241</f>
        <v>80000</v>
      </c>
    </row>
    <row r="33" spans="1:5" ht="12.75">
      <c r="A33" s="174"/>
      <c r="B33" s="156" t="s">
        <v>298</v>
      </c>
      <c r="C33" s="158">
        <v>4</v>
      </c>
      <c r="D33" s="158">
        <v>122</v>
      </c>
      <c r="E33" s="166">
        <f>'Anexo I - Programas'!L245</f>
        <v>80000</v>
      </c>
    </row>
    <row r="34" spans="1:5" ht="12.75">
      <c r="A34" s="174"/>
      <c r="B34" s="156" t="s">
        <v>373</v>
      </c>
      <c r="C34" s="158">
        <v>4</v>
      </c>
      <c r="D34" s="158">
        <v>122</v>
      </c>
      <c r="E34" s="166">
        <f>'Anexo I - Programas'!L249</f>
        <v>225000</v>
      </c>
    </row>
    <row r="35" spans="1:5" ht="12.75">
      <c r="A35" s="174"/>
      <c r="B35" s="156" t="s">
        <v>294</v>
      </c>
      <c r="C35" s="158">
        <v>4</v>
      </c>
      <c r="D35" s="158">
        <v>122</v>
      </c>
      <c r="E35" s="166">
        <f>'Anexo I - Programas'!L253</f>
        <v>4861908.71</v>
      </c>
    </row>
    <row r="36" spans="1:5" ht="12.75">
      <c r="A36" s="175"/>
      <c r="B36" s="156" t="s">
        <v>301</v>
      </c>
      <c r="C36" s="158">
        <v>4</v>
      </c>
      <c r="D36" s="158">
        <v>122</v>
      </c>
      <c r="E36" s="166">
        <f>'Anexo I - Programas'!L368</f>
        <v>404000</v>
      </c>
    </row>
    <row r="37" spans="1:5" ht="12.75">
      <c r="A37" s="175"/>
      <c r="B37" s="156" t="s">
        <v>302</v>
      </c>
      <c r="C37" s="158">
        <v>4</v>
      </c>
      <c r="D37" s="158">
        <v>122</v>
      </c>
      <c r="E37" s="166">
        <f>'Anexo I - Programas'!L372</f>
        <v>65000</v>
      </c>
    </row>
    <row r="38" spans="1:5" ht="13.5" thickBot="1">
      <c r="A38" s="176"/>
      <c r="B38" s="157" t="s">
        <v>176</v>
      </c>
      <c r="C38" s="160">
        <v>4</v>
      </c>
      <c r="D38" s="160">
        <v>122</v>
      </c>
      <c r="E38" s="168">
        <f>'Anexo I - Programas'!L376</f>
        <v>72000</v>
      </c>
    </row>
    <row r="39" spans="1:5" ht="12.75">
      <c r="A39" s="180"/>
      <c r="B39" s="181" t="s">
        <v>388</v>
      </c>
      <c r="C39" s="182">
        <v>4</v>
      </c>
      <c r="D39" s="182">
        <v>122</v>
      </c>
      <c r="E39" s="183">
        <f>'Anexo I - Programas'!L1021</f>
        <v>750000</v>
      </c>
    </row>
    <row r="40" spans="1:5" ht="12.75">
      <c r="A40" s="175"/>
      <c r="B40" s="156" t="s">
        <v>389</v>
      </c>
      <c r="C40" s="158">
        <v>4</v>
      </c>
      <c r="D40" s="158">
        <v>122</v>
      </c>
      <c r="E40" s="166">
        <f>'Anexo I - Programas'!L1025</f>
        <v>20000</v>
      </c>
    </row>
    <row r="41" spans="1:5" ht="12.75">
      <c r="A41" s="175"/>
      <c r="B41" s="156" t="s">
        <v>390</v>
      </c>
      <c r="C41" s="158">
        <v>4</v>
      </c>
      <c r="D41" s="158">
        <v>122</v>
      </c>
      <c r="E41" s="166">
        <f>'Anexo I - Programas'!L1029</f>
        <v>1360000</v>
      </c>
    </row>
    <row r="42" spans="1:5" ht="12.75">
      <c r="A42" s="175"/>
      <c r="B42" s="156" t="s">
        <v>405</v>
      </c>
      <c r="C42" s="158">
        <v>20</v>
      </c>
      <c r="D42" s="158">
        <v>122</v>
      </c>
      <c r="E42" s="166">
        <f>'Anexo I - Programas'!L1374</f>
        <v>95000</v>
      </c>
    </row>
    <row r="43" spans="1:5" ht="12.75">
      <c r="A43" s="175"/>
      <c r="B43" s="156" t="s">
        <v>406</v>
      </c>
      <c r="C43" s="158">
        <v>20</v>
      </c>
      <c r="D43" s="158">
        <v>122</v>
      </c>
      <c r="E43" s="166">
        <f>'Anexo I - Programas'!L1378</f>
        <v>28000</v>
      </c>
    </row>
    <row r="44" spans="1:5" ht="12.75">
      <c r="A44" s="175"/>
      <c r="B44" s="156" t="s">
        <v>407</v>
      </c>
      <c r="C44" s="158">
        <v>20</v>
      </c>
      <c r="D44" s="158">
        <v>122</v>
      </c>
      <c r="E44" s="166">
        <f>'Anexo I - Programas'!L1382</f>
        <v>490000</v>
      </c>
    </row>
    <row r="45" spans="1:5" ht="12.75">
      <c r="A45" s="175"/>
      <c r="B45" s="156" t="s">
        <v>416</v>
      </c>
      <c r="C45" s="158">
        <v>18</v>
      </c>
      <c r="D45" s="158">
        <v>541</v>
      </c>
      <c r="E45" s="166">
        <f>'Anexo I - Programas'!L1506</f>
        <v>79647.73999999999</v>
      </c>
    </row>
    <row r="46" spans="1:5" ht="12.75">
      <c r="A46" s="175"/>
      <c r="B46" s="156" t="s">
        <v>417</v>
      </c>
      <c r="C46" s="158">
        <v>18</v>
      </c>
      <c r="D46" s="158">
        <v>541</v>
      </c>
      <c r="E46" s="166">
        <f>'Anexo I - Programas'!L1510</f>
        <v>25760</v>
      </c>
    </row>
    <row r="47" spans="1:5" ht="12.75">
      <c r="A47" s="175"/>
      <c r="B47" s="156" t="s">
        <v>440</v>
      </c>
      <c r="C47" s="158">
        <v>27</v>
      </c>
      <c r="D47" s="158">
        <v>122</v>
      </c>
      <c r="E47" s="166">
        <f>'Anexo I - Programas'!L1771</f>
        <v>72000</v>
      </c>
    </row>
    <row r="48" spans="1:5" ht="12.75">
      <c r="A48" s="175"/>
      <c r="B48" s="156" t="s">
        <v>441</v>
      </c>
      <c r="C48" s="158">
        <v>27</v>
      </c>
      <c r="D48" s="158">
        <v>122</v>
      </c>
      <c r="E48" s="166">
        <f>'Anexo I - Programas'!L1775</f>
        <v>20000</v>
      </c>
    </row>
    <row r="49" spans="1:5" ht="12.75">
      <c r="A49" s="173" t="s">
        <v>374</v>
      </c>
      <c r="B49" s="163"/>
      <c r="C49" s="159"/>
      <c r="D49" s="159"/>
      <c r="E49" s="167"/>
    </row>
    <row r="50" spans="1:5" ht="12.75">
      <c r="A50" s="174"/>
      <c r="B50" s="156" t="s">
        <v>299</v>
      </c>
      <c r="C50" s="158">
        <v>4</v>
      </c>
      <c r="D50" s="158">
        <v>122</v>
      </c>
      <c r="E50" s="166">
        <f>'Anexo I - Programas'!L280</f>
        <v>1006000</v>
      </c>
    </row>
    <row r="51" spans="1:5" ht="12.75">
      <c r="A51" s="173" t="s">
        <v>375</v>
      </c>
      <c r="B51" s="163"/>
      <c r="C51" s="159"/>
      <c r="D51" s="159"/>
      <c r="E51" s="167"/>
    </row>
    <row r="52" spans="1:5" ht="12.75">
      <c r="A52" s="174"/>
      <c r="B52" s="156" t="s">
        <v>300</v>
      </c>
      <c r="C52" s="158">
        <v>4</v>
      </c>
      <c r="D52" s="158">
        <v>122</v>
      </c>
      <c r="E52" s="166">
        <f>'Anexo I - Programas'!L324</f>
        <v>1856000</v>
      </c>
    </row>
    <row r="53" spans="1:5" ht="12.75">
      <c r="A53" s="173" t="s">
        <v>376</v>
      </c>
      <c r="B53" s="163"/>
      <c r="C53" s="159"/>
      <c r="D53" s="159"/>
      <c r="E53" s="167"/>
    </row>
    <row r="54" spans="1:5" ht="12.75">
      <c r="A54" s="174"/>
      <c r="B54" s="156" t="s">
        <v>423</v>
      </c>
      <c r="C54" s="158">
        <v>8</v>
      </c>
      <c r="D54" s="158">
        <v>122</v>
      </c>
      <c r="E54" s="166">
        <f>'Anexo I - Programas'!L1639</f>
        <v>2151000</v>
      </c>
    </row>
    <row r="55" spans="1:5" ht="12.75">
      <c r="A55" s="174"/>
      <c r="B55" s="156" t="s">
        <v>424</v>
      </c>
      <c r="C55" s="158">
        <v>8</v>
      </c>
      <c r="D55" s="158">
        <v>122</v>
      </c>
      <c r="E55" s="166">
        <f>'Anexo I - Programas'!L1643</f>
        <v>30000</v>
      </c>
    </row>
    <row r="56" spans="1:5" ht="12.75">
      <c r="A56" s="174"/>
      <c r="B56" s="156" t="s">
        <v>425</v>
      </c>
      <c r="C56" s="158">
        <v>8</v>
      </c>
      <c r="D56" s="158">
        <v>125</v>
      </c>
      <c r="E56" s="166">
        <f>'Anexo I - Programas'!L1647</f>
        <v>20000</v>
      </c>
    </row>
    <row r="57" spans="1:5" ht="12.75">
      <c r="A57" s="174"/>
      <c r="B57" s="156" t="s">
        <v>426</v>
      </c>
      <c r="C57" s="158">
        <v>8</v>
      </c>
      <c r="D57" s="158">
        <v>122</v>
      </c>
      <c r="E57" s="166">
        <f>'Anexo I - Programas'!L1651</f>
        <v>54000</v>
      </c>
    </row>
    <row r="58" spans="1:5" ht="12.75">
      <c r="A58" s="174"/>
      <c r="B58" s="156" t="s">
        <v>448</v>
      </c>
      <c r="C58" s="158">
        <v>8</v>
      </c>
      <c r="D58" s="158">
        <v>122</v>
      </c>
      <c r="E58" s="166">
        <f>'Anexo I - Programas'!L1655</f>
        <v>66000</v>
      </c>
    </row>
    <row r="59" spans="1:5" ht="12.75">
      <c r="A59" s="174"/>
      <c r="B59" s="156" t="s">
        <v>428</v>
      </c>
      <c r="C59" s="158">
        <v>8</v>
      </c>
      <c r="D59" s="158">
        <v>244</v>
      </c>
      <c r="E59" s="166">
        <f>'Anexo I - Programas'!L1659</f>
        <v>72000</v>
      </c>
    </row>
    <row r="60" spans="1:5" ht="12.75">
      <c r="A60" s="174"/>
      <c r="B60" s="156" t="s">
        <v>449</v>
      </c>
      <c r="C60" s="158">
        <v>8</v>
      </c>
      <c r="D60" s="158">
        <v>244</v>
      </c>
      <c r="E60" s="166">
        <f>'Anexo I - Programas'!L1663</f>
        <v>150000</v>
      </c>
    </row>
    <row r="61" spans="1:5" ht="12.75">
      <c r="A61" s="173" t="s">
        <v>377</v>
      </c>
      <c r="B61" s="163"/>
      <c r="C61" s="159"/>
      <c r="D61" s="159"/>
      <c r="E61" s="167"/>
    </row>
    <row r="62" spans="1:5" ht="12.75">
      <c r="A62" s="174"/>
      <c r="B62" s="156" t="s">
        <v>430</v>
      </c>
      <c r="C62" s="158">
        <v>8</v>
      </c>
      <c r="D62" s="158">
        <v>241</v>
      </c>
      <c r="E62" s="166">
        <f>'Anexo I - Programas'!L1684</f>
        <v>52000</v>
      </c>
    </row>
    <row r="63" spans="1:5" ht="12.75">
      <c r="A63" s="174"/>
      <c r="B63" s="156" t="s">
        <v>431</v>
      </c>
      <c r="C63" s="158">
        <v>8</v>
      </c>
      <c r="D63" s="158">
        <v>242</v>
      </c>
      <c r="E63" s="166">
        <f>'Anexo I - Programas'!L1688</f>
        <v>52000</v>
      </c>
    </row>
    <row r="64" spans="1:5" ht="12.75">
      <c r="A64" s="174"/>
      <c r="B64" s="156" t="s">
        <v>432</v>
      </c>
      <c r="C64" s="158">
        <v>8</v>
      </c>
      <c r="D64" s="158">
        <v>243</v>
      </c>
      <c r="E64" s="166">
        <f>'Anexo I - Programas'!L1692</f>
        <v>64500</v>
      </c>
    </row>
    <row r="65" spans="1:5" ht="12.75">
      <c r="A65" s="174"/>
      <c r="B65" s="156" t="s">
        <v>433</v>
      </c>
      <c r="C65" s="158">
        <v>8</v>
      </c>
      <c r="D65" s="158">
        <v>244</v>
      </c>
      <c r="E65" s="166">
        <f>'Anexo I - Programas'!L1696</f>
        <v>485600</v>
      </c>
    </row>
    <row r="66" spans="1:5" ht="12.75">
      <c r="A66" s="174"/>
      <c r="B66" s="156" t="s">
        <v>434</v>
      </c>
      <c r="C66" s="158">
        <v>8</v>
      </c>
      <c r="D66" s="158">
        <v>244</v>
      </c>
      <c r="E66" s="166">
        <f>'Anexo I - Programas'!L1700</f>
        <v>289000</v>
      </c>
    </row>
    <row r="67" spans="1:5" ht="12.75">
      <c r="A67" s="174"/>
      <c r="B67" s="156" t="s">
        <v>435</v>
      </c>
      <c r="C67" s="158">
        <v>8</v>
      </c>
      <c r="D67" s="158">
        <v>244</v>
      </c>
      <c r="E67" s="166">
        <f>'Anexo I - Programas'!L1704</f>
        <v>190000</v>
      </c>
    </row>
    <row r="68" spans="1:5" ht="12.75">
      <c r="A68" s="173" t="s">
        <v>378</v>
      </c>
      <c r="B68" s="163"/>
      <c r="C68" s="159"/>
      <c r="D68" s="159"/>
      <c r="E68" s="167"/>
    </row>
    <row r="69" spans="1:5" ht="12.75">
      <c r="A69" s="174"/>
      <c r="B69" s="156" t="s">
        <v>436</v>
      </c>
      <c r="C69" s="158">
        <v>8</v>
      </c>
      <c r="D69" s="158">
        <v>241</v>
      </c>
      <c r="E69" s="166">
        <f>'Anexo I - Programas'!L1728</f>
        <v>52000</v>
      </c>
    </row>
    <row r="70" spans="1:5" ht="12.75">
      <c r="A70" s="174"/>
      <c r="B70" s="156" t="s">
        <v>437</v>
      </c>
      <c r="C70" s="158">
        <v>8</v>
      </c>
      <c r="D70" s="158">
        <v>242</v>
      </c>
      <c r="E70" s="166">
        <f>'Anexo I - Programas'!L1732</f>
        <v>52000</v>
      </c>
    </row>
    <row r="71" spans="1:5" ht="12.75">
      <c r="A71" s="174"/>
      <c r="B71" s="156" t="s">
        <v>450</v>
      </c>
      <c r="C71" s="158">
        <v>8</v>
      </c>
      <c r="D71" s="158">
        <v>243</v>
      </c>
      <c r="E71" s="166">
        <f>'Anexo I - Programas'!L1736</f>
        <v>65500</v>
      </c>
    </row>
    <row r="72" spans="1:5" ht="12.75">
      <c r="A72" s="174"/>
      <c r="B72" s="156" t="s">
        <v>451</v>
      </c>
      <c r="C72" s="158">
        <v>8</v>
      </c>
      <c r="D72" s="158">
        <v>244</v>
      </c>
      <c r="E72" s="166">
        <f>'Anexo I - Programas'!L1740</f>
        <v>227100</v>
      </c>
    </row>
    <row r="73" spans="1:5" ht="12.75">
      <c r="A73" s="173" t="s">
        <v>379</v>
      </c>
      <c r="B73" s="163"/>
      <c r="C73" s="159"/>
      <c r="D73" s="159"/>
      <c r="E73" s="167"/>
    </row>
    <row r="74" spans="1:5" ht="12.75">
      <c r="A74" s="174"/>
      <c r="B74" s="156" t="s">
        <v>344</v>
      </c>
      <c r="C74" s="158">
        <v>10</v>
      </c>
      <c r="D74" s="158">
        <v>122</v>
      </c>
      <c r="E74" s="166">
        <f>'Anexo I - Programas'!L806</f>
        <v>336500</v>
      </c>
    </row>
    <row r="75" spans="1:5" ht="12.75">
      <c r="A75" s="174"/>
      <c r="B75" s="156" t="s">
        <v>345</v>
      </c>
      <c r="C75" s="158">
        <v>10</v>
      </c>
      <c r="D75" s="158">
        <v>122</v>
      </c>
      <c r="E75" s="166">
        <f>'Anexo I - Programas'!L810</f>
        <v>40000</v>
      </c>
    </row>
    <row r="76" spans="1:5" ht="13.5" thickBot="1">
      <c r="A76" s="177"/>
      <c r="B76" s="157" t="s">
        <v>346</v>
      </c>
      <c r="C76" s="160">
        <v>10</v>
      </c>
      <c r="D76" s="160">
        <v>128</v>
      </c>
      <c r="E76" s="168">
        <f>'Anexo I - Programas'!L814</f>
        <v>90000</v>
      </c>
    </row>
    <row r="77" spans="1:5" ht="12.75">
      <c r="A77" s="178"/>
      <c r="B77" s="181" t="s">
        <v>347</v>
      </c>
      <c r="C77" s="182">
        <v>10</v>
      </c>
      <c r="D77" s="182">
        <v>122</v>
      </c>
      <c r="E77" s="183">
        <f>'Anexo I - Programas'!L818</f>
        <v>14000</v>
      </c>
    </row>
    <row r="78" spans="1:5" ht="12.75">
      <c r="A78" s="173" t="s">
        <v>380</v>
      </c>
      <c r="B78" s="163"/>
      <c r="C78" s="159"/>
      <c r="D78" s="159"/>
      <c r="E78" s="167"/>
    </row>
    <row r="79" spans="1:5" ht="12.75">
      <c r="A79" s="174"/>
      <c r="B79" s="156" t="s">
        <v>348</v>
      </c>
      <c r="C79" s="158">
        <v>4</v>
      </c>
      <c r="D79" s="158">
        <v>122</v>
      </c>
      <c r="E79" s="166">
        <f>'Anexo I - Programas'!L850</f>
        <v>10658560.8</v>
      </c>
    </row>
    <row r="80" spans="1:5" ht="12.75">
      <c r="A80" s="174"/>
      <c r="B80" s="156" t="s">
        <v>349</v>
      </c>
      <c r="C80" s="158">
        <v>10</v>
      </c>
      <c r="D80" s="158">
        <v>122</v>
      </c>
      <c r="E80" s="166">
        <f>'Anexo I - Programas'!L854</f>
        <v>300000</v>
      </c>
    </row>
    <row r="81" spans="1:5" ht="12.75">
      <c r="A81" s="174"/>
      <c r="B81" s="156" t="s">
        <v>350</v>
      </c>
      <c r="C81" s="158">
        <v>10</v>
      </c>
      <c r="D81" s="158">
        <v>301</v>
      </c>
      <c r="E81" s="166">
        <f>'Anexo I - Programas'!L858</f>
        <v>230000</v>
      </c>
    </row>
    <row r="82" spans="1:5" ht="12.75">
      <c r="A82" s="174"/>
      <c r="B82" s="156" t="s">
        <v>351</v>
      </c>
      <c r="C82" s="158">
        <v>4</v>
      </c>
      <c r="D82" s="158">
        <v>122</v>
      </c>
      <c r="E82" s="166">
        <f>'Anexo I - Programas'!L862</f>
        <v>990000</v>
      </c>
    </row>
    <row r="83" spans="1:5" ht="12.75">
      <c r="A83" s="174"/>
      <c r="B83" s="156" t="s">
        <v>352</v>
      </c>
      <c r="C83" s="158">
        <v>10</v>
      </c>
      <c r="D83" s="158">
        <v>301</v>
      </c>
      <c r="E83" s="166">
        <f>'Anexo I - Programas'!L866</f>
        <v>111600</v>
      </c>
    </row>
    <row r="84" spans="1:5" ht="12.75">
      <c r="A84" s="174"/>
      <c r="B84" s="156" t="s">
        <v>353</v>
      </c>
      <c r="C84" s="158">
        <v>10</v>
      </c>
      <c r="D84" s="158">
        <v>301</v>
      </c>
      <c r="E84" s="166">
        <f>'Anexo I - Programas'!L870</f>
        <v>372000</v>
      </c>
    </row>
    <row r="85" spans="1:5" ht="12.75">
      <c r="A85" s="174"/>
      <c r="B85" s="156" t="s">
        <v>356</v>
      </c>
      <c r="C85" s="158">
        <v>10</v>
      </c>
      <c r="D85" s="158">
        <v>301</v>
      </c>
      <c r="E85" s="166">
        <f>'Anexo I - Programas'!L883</f>
        <v>289000</v>
      </c>
    </row>
    <row r="86" spans="1:5" ht="12.75">
      <c r="A86" s="174"/>
      <c r="B86" s="156" t="s">
        <v>357</v>
      </c>
      <c r="C86" s="158">
        <v>10</v>
      </c>
      <c r="D86" s="158">
        <v>301</v>
      </c>
      <c r="E86" s="166">
        <f>'Anexo I - Programas'!L887</f>
        <v>583000</v>
      </c>
    </row>
    <row r="87" spans="1:5" ht="12.75">
      <c r="A87" s="174"/>
      <c r="B87" s="156" t="s">
        <v>358</v>
      </c>
      <c r="C87" s="158">
        <v>10</v>
      </c>
      <c r="D87" s="158">
        <v>301</v>
      </c>
      <c r="E87" s="166">
        <f>'Anexo I - Programas'!L891</f>
        <v>440000</v>
      </c>
    </row>
    <row r="88" spans="1:5" ht="12.75">
      <c r="A88" s="174"/>
      <c r="B88" s="156" t="s">
        <v>359</v>
      </c>
      <c r="C88" s="158">
        <v>10</v>
      </c>
      <c r="D88" s="158">
        <v>301</v>
      </c>
      <c r="E88" s="166">
        <f>'Anexo I - Programas'!L895</f>
        <v>474000</v>
      </c>
    </row>
    <row r="89" spans="1:5" ht="12.75">
      <c r="A89" s="174"/>
      <c r="B89" s="156" t="s">
        <v>360</v>
      </c>
      <c r="C89" s="158">
        <v>10</v>
      </c>
      <c r="D89" s="158">
        <v>301</v>
      </c>
      <c r="E89" s="166">
        <f>'Anexo I - Programas'!L899</f>
        <v>98000</v>
      </c>
    </row>
    <row r="90" spans="1:5" ht="12.75">
      <c r="A90" s="174"/>
      <c r="B90" s="156" t="s">
        <v>361</v>
      </c>
      <c r="C90" s="158">
        <v>10</v>
      </c>
      <c r="D90" s="158">
        <v>301</v>
      </c>
      <c r="E90" s="166">
        <f>'Anexo I - Programas'!L903</f>
        <v>98000</v>
      </c>
    </row>
    <row r="91" spans="1:5" ht="12.75">
      <c r="A91" s="174"/>
      <c r="B91" s="156" t="s">
        <v>354</v>
      </c>
      <c r="C91" s="158">
        <v>10</v>
      </c>
      <c r="D91" s="158">
        <v>301</v>
      </c>
      <c r="E91" s="166">
        <f>'Anexo I - Programas'!L907</f>
        <v>2550000</v>
      </c>
    </row>
    <row r="92" spans="1:5" ht="12.75">
      <c r="A92" s="174"/>
      <c r="B92" s="156" t="s">
        <v>355</v>
      </c>
      <c r="C92" s="158">
        <v>10</v>
      </c>
      <c r="D92" s="158">
        <v>301</v>
      </c>
      <c r="E92" s="166">
        <f>'Anexo I - Programas'!L911</f>
        <v>135000</v>
      </c>
    </row>
    <row r="93" spans="1:5" ht="12.75">
      <c r="A93" s="174"/>
      <c r="B93" s="156" t="s">
        <v>362</v>
      </c>
      <c r="C93" s="158">
        <v>10</v>
      </c>
      <c r="D93" s="158">
        <v>301</v>
      </c>
      <c r="E93" s="166">
        <f>'Anexo I - Programas'!L924</f>
        <v>450000</v>
      </c>
    </row>
    <row r="94" spans="1:5" ht="12.75">
      <c r="A94" s="174"/>
      <c r="B94" s="156" t="s">
        <v>363</v>
      </c>
      <c r="C94" s="158">
        <v>10</v>
      </c>
      <c r="D94" s="158">
        <v>301</v>
      </c>
      <c r="E94" s="166">
        <f>'Anexo I - Programas'!L928</f>
        <v>62000</v>
      </c>
    </row>
    <row r="95" spans="1:5" ht="12.75">
      <c r="A95" s="174"/>
      <c r="B95" s="156" t="s">
        <v>381</v>
      </c>
      <c r="C95" s="158">
        <v>10</v>
      </c>
      <c r="D95" s="158">
        <v>301</v>
      </c>
      <c r="E95" s="166">
        <f>'Anexo I - Programas'!L932</f>
        <v>54000</v>
      </c>
    </row>
    <row r="96" spans="1:5" ht="12.75">
      <c r="A96" s="174"/>
      <c r="B96" s="156" t="s">
        <v>365</v>
      </c>
      <c r="C96" s="158">
        <v>10</v>
      </c>
      <c r="D96" s="158">
        <v>301</v>
      </c>
      <c r="E96" s="166">
        <f>'Anexo I - Programas'!L936</f>
        <v>555000</v>
      </c>
    </row>
    <row r="97" spans="1:5" ht="12.75">
      <c r="A97" s="174"/>
      <c r="B97" s="156" t="s">
        <v>366</v>
      </c>
      <c r="C97" s="158">
        <v>10</v>
      </c>
      <c r="D97" s="158">
        <v>301</v>
      </c>
      <c r="E97" s="166">
        <f>'Anexo I - Programas'!L940</f>
        <v>451000</v>
      </c>
    </row>
    <row r="98" spans="1:5" ht="12.75">
      <c r="A98" s="174"/>
      <c r="B98" s="156" t="s">
        <v>367</v>
      </c>
      <c r="C98" s="158">
        <v>10</v>
      </c>
      <c r="D98" s="158">
        <v>301</v>
      </c>
      <c r="E98" s="166">
        <f>'Anexo I - Programas'!L944</f>
        <v>377000</v>
      </c>
    </row>
    <row r="99" spans="1:5" ht="12.75">
      <c r="A99" s="174"/>
      <c r="B99" s="156" t="s">
        <v>382</v>
      </c>
      <c r="C99" s="158">
        <v>10</v>
      </c>
      <c r="D99" s="158">
        <v>301</v>
      </c>
      <c r="E99" s="166">
        <f>'Anexo I - Programas'!L948</f>
        <v>150000</v>
      </c>
    </row>
    <row r="100" spans="1:5" ht="12.75">
      <c r="A100" s="174"/>
      <c r="B100" s="156" t="s">
        <v>383</v>
      </c>
      <c r="C100" s="158">
        <v>10</v>
      </c>
      <c r="D100" s="158">
        <v>301</v>
      </c>
      <c r="E100" s="166">
        <f>'Anexo I - Programas'!L952</f>
        <v>151000</v>
      </c>
    </row>
    <row r="101" spans="1:5" ht="12.75">
      <c r="A101" s="173" t="s">
        <v>452</v>
      </c>
      <c r="B101" s="163"/>
      <c r="C101" s="159"/>
      <c r="D101" s="159"/>
      <c r="E101" s="169"/>
    </row>
    <row r="102" spans="1:5" ht="12.75">
      <c r="A102" s="174"/>
      <c r="B102" s="156" t="s">
        <v>384</v>
      </c>
      <c r="C102" s="158">
        <v>10</v>
      </c>
      <c r="D102" s="158">
        <v>304</v>
      </c>
      <c r="E102" s="166">
        <f>'Anexo I - Programas'!L978</f>
        <v>65000</v>
      </c>
    </row>
    <row r="103" spans="1:5" ht="12.75">
      <c r="A103" s="174"/>
      <c r="B103" s="156" t="s">
        <v>385</v>
      </c>
      <c r="C103" s="158">
        <v>10</v>
      </c>
      <c r="D103" s="158">
        <v>304</v>
      </c>
      <c r="E103" s="166">
        <f>'Anexo I - Programas'!L982</f>
        <v>5000</v>
      </c>
    </row>
    <row r="104" spans="1:5" ht="12.75">
      <c r="A104" s="174"/>
      <c r="B104" s="156" t="s">
        <v>386</v>
      </c>
      <c r="C104" s="158">
        <v>10</v>
      </c>
      <c r="D104" s="158">
        <v>304</v>
      </c>
      <c r="E104" s="166">
        <f>'Anexo I - Programas'!L986</f>
        <v>53000</v>
      </c>
    </row>
    <row r="105" spans="1:5" ht="12.75">
      <c r="A105" s="174"/>
      <c r="B105" s="156" t="s">
        <v>387</v>
      </c>
      <c r="C105" s="158">
        <v>10</v>
      </c>
      <c r="D105" s="158">
        <v>304</v>
      </c>
      <c r="E105" s="166">
        <f>'Anexo I - Programas'!L990</f>
        <v>10000</v>
      </c>
    </row>
    <row r="106" spans="1:5" ht="12.75">
      <c r="A106" s="173" t="s">
        <v>453</v>
      </c>
      <c r="B106" s="163"/>
      <c r="C106" s="159"/>
      <c r="D106" s="159"/>
      <c r="E106" s="167"/>
    </row>
    <row r="107" spans="1:5" ht="12.75">
      <c r="A107" s="174"/>
      <c r="B107" s="156" t="s">
        <v>308</v>
      </c>
      <c r="C107" s="158">
        <v>12</v>
      </c>
      <c r="D107" s="158">
        <v>122</v>
      </c>
      <c r="E107" s="166">
        <f>'Anexo I - Programas'!L456</f>
        <v>7034500</v>
      </c>
    </row>
    <row r="108" spans="1:5" ht="12.75">
      <c r="A108" s="174"/>
      <c r="B108" s="156" t="s">
        <v>309</v>
      </c>
      <c r="C108" s="158">
        <v>12</v>
      </c>
      <c r="D108" s="158">
        <v>122</v>
      </c>
      <c r="E108" s="166">
        <f>'Anexo I - Programas'!L460</f>
        <v>40000</v>
      </c>
    </row>
    <row r="109" spans="1:5" ht="12.75">
      <c r="A109" s="174"/>
      <c r="B109" s="156" t="s">
        <v>310</v>
      </c>
      <c r="C109" s="158">
        <v>12</v>
      </c>
      <c r="D109" s="158">
        <v>128</v>
      </c>
      <c r="E109" s="166">
        <f>'Anexo I - Programas'!L464</f>
        <v>55000</v>
      </c>
    </row>
    <row r="110" spans="1:5" ht="12.75">
      <c r="A110" s="174"/>
      <c r="B110" s="156" t="s">
        <v>311</v>
      </c>
      <c r="C110" s="158">
        <v>12</v>
      </c>
      <c r="D110" s="158">
        <v>122</v>
      </c>
      <c r="E110" s="166">
        <f>'Anexo I - Programas'!L468</f>
        <v>8000</v>
      </c>
    </row>
    <row r="111" spans="1:5" ht="12.75">
      <c r="A111" s="173" t="s">
        <v>455</v>
      </c>
      <c r="B111" s="163"/>
      <c r="C111" s="159"/>
      <c r="D111" s="159"/>
      <c r="E111" s="167"/>
    </row>
    <row r="112" spans="1:5" ht="12.75">
      <c r="A112" s="174"/>
      <c r="B112" s="156" t="s">
        <v>454</v>
      </c>
      <c r="C112" s="158">
        <v>12</v>
      </c>
      <c r="D112" s="158">
        <v>128</v>
      </c>
      <c r="E112" s="166">
        <f>'Anexo I - Programas'!L502</f>
        <v>80000</v>
      </c>
    </row>
    <row r="113" spans="1:5" ht="12.75">
      <c r="A113" s="174"/>
      <c r="B113" s="156" t="s">
        <v>313</v>
      </c>
      <c r="C113" s="158">
        <v>12</v>
      </c>
      <c r="D113" s="158">
        <v>365</v>
      </c>
      <c r="E113" s="166">
        <f>'Anexo I - Programas'!L506</f>
        <v>4000000</v>
      </c>
    </row>
    <row r="114" spans="1:5" ht="13.5" thickBot="1">
      <c r="A114" s="177"/>
      <c r="B114" s="157" t="s">
        <v>314</v>
      </c>
      <c r="C114" s="160">
        <v>12</v>
      </c>
      <c r="D114" s="160">
        <v>365</v>
      </c>
      <c r="E114" s="168">
        <f>'Anexo I - Programas'!L510</f>
        <v>100000</v>
      </c>
    </row>
    <row r="115" spans="1:5" ht="12.75">
      <c r="A115" s="178"/>
      <c r="B115" s="181" t="s">
        <v>315</v>
      </c>
      <c r="C115" s="182">
        <v>12</v>
      </c>
      <c r="D115" s="182">
        <v>365</v>
      </c>
      <c r="E115" s="183">
        <f>'Anexo I - Programas'!L514</f>
        <v>170000</v>
      </c>
    </row>
    <row r="116" spans="1:5" ht="12.75">
      <c r="A116" s="174"/>
      <c r="B116" s="156" t="s">
        <v>316</v>
      </c>
      <c r="C116" s="158">
        <v>12</v>
      </c>
      <c r="D116" s="158">
        <v>361</v>
      </c>
      <c r="E116" s="166">
        <f>'Anexo I - Programas'!L518</f>
        <v>10890000</v>
      </c>
    </row>
    <row r="117" spans="1:5" ht="12.75">
      <c r="A117" s="174"/>
      <c r="B117" s="156" t="s">
        <v>317</v>
      </c>
      <c r="C117" s="158">
        <v>12</v>
      </c>
      <c r="D117" s="158">
        <v>361</v>
      </c>
      <c r="E117" s="166">
        <f>'Anexo I - Programas'!L522</f>
        <v>100000</v>
      </c>
    </row>
    <row r="118" spans="1:5" ht="12.75">
      <c r="A118" s="174"/>
      <c r="B118" s="156" t="s">
        <v>319</v>
      </c>
      <c r="C118" s="158">
        <v>12</v>
      </c>
      <c r="D118" s="158">
        <v>361</v>
      </c>
      <c r="E118" s="166">
        <f>'Anexo I - Programas'!L538</f>
        <v>344837.92</v>
      </c>
    </row>
    <row r="119" spans="1:5" ht="12.75">
      <c r="A119" s="174"/>
      <c r="B119" s="156" t="s">
        <v>320</v>
      </c>
      <c r="C119" s="158">
        <v>12</v>
      </c>
      <c r="D119" s="158">
        <v>361</v>
      </c>
      <c r="E119" s="166">
        <f>'Anexo I - Programas'!L542</f>
        <v>20000</v>
      </c>
    </row>
    <row r="120" spans="1:5" ht="12.75">
      <c r="A120" s="174"/>
      <c r="B120" s="156" t="s">
        <v>456</v>
      </c>
      <c r="C120" s="158">
        <v>12</v>
      </c>
      <c r="D120" s="158">
        <v>367</v>
      </c>
      <c r="E120" s="166">
        <f>'Anexo I - Programas'!L546</f>
        <v>20000</v>
      </c>
    </row>
    <row r="121" spans="1:5" ht="12.75">
      <c r="A121" s="174"/>
      <c r="B121" s="156" t="s">
        <v>321</v>
      </c>
      <c r="C121" s="158">
        <v>12</v>
      </c>
      <c r="D121" s="158">
        <v>367</v>
      </c>
      <c r="E121" s="166">
        <f>'Anexo I - Programas'!L550</f>
        <v>20000</v>
      </c>
    </row>
    <row r="122" spans="1:5" ht="12.75">
      <c r="A122" s="174"/>
      <c r="B122" s="156" t="s">
        <v>458</v>
      </c>
      <c r="C122" s="158">
        <v>12</v>
      </c>
      <c r="D122" s="158">
        <v>367</v>
      </c>
      <c r="E122" s="166">
        <f>'Anexo I - Programas'!L554</f>
        <v>50000</v>
      </c>
    </row>
    <row r="123" spans="1:5" ht="12.75">
      <c r="A123" s="173" t="s">
        <v>459</v>
      </c>
      <c r="B123" s="163"/>
      <c r="C123" s="159"/>
      <c r="D123" s="159"/>
      <c r="E123" s="167"/>
    </row>
    <row r="124" spans="1:5" ht="12.75">
      <c r="A124" s="174"/>
      <c r="B124" s="156" t="s">
        <v>322</v>
      </c>
      <c r="C124" s="158">
        <v>12</v>
      </c>
      <c r="D124" s="158">
        <v>306</v>
      </c>
      <c r="E124" s="166">
        <f>'Anexo I - Programas'!L587</f>
        <v>194000</v>
      </c>
    </row>
    <row r="125" spans="1:5" ht="12.75">
      <c r="A125" s="174"/>
      <c r="B125" s="156" t="s">
        <v>323</v>
      </c>
      <c r="C125" s="158">
        <v>12</v>
      </c>
      <c r="D125" s="158">
        <v>306</v>
      </c>
      <c r="E125" s="166">
        <f>'Anexo I - Programas'!L591</f>
        <v>201880</v>
      </c>
    </row>
    <row r="126" spans="1:5" ht="12.75">
      <c r="A126" s="174"/>
      <c r="B126" s="156" t="s">
        <v>324</v>
      </c>
      <c r="C126" s="158">
        <v>12</v>
      </c>
      <c r="D126" s="158">
        <v>306</v>
      </c>
      <c r="E126" s="166">
        <f>'Anexo I - Programas'!L595</f>
        <v>96600</v>
      </c>
    </row>
    <row r="127" spans="1:5" ht="12.75">
      <c r="A127" s="174"/>
      <c r="B127" s="156" t="s">
        <v>325</v>
      </c>
      <c r="C127" s="158">
        <v>12</v>
      </c>
      <c r="D127" s="158">
        <v>306</v>
      </c>
      <c r="E127" s="166">
        <f>'Anexo I - Programas'!L599</f>
        <v>46855</v>
      </c>
    </row>
    <row r="128" spans="1:5" ht="12.75">
      <c r="A128" s="174"/>
      <c r="B128" s="156" t="s">
        <v>326</v>
      </c>
      <c r="C128" s="158">
        <v>12</v>
      </c>
      <c r="D128" s="158">
        <v>306</v>
      </c>
      <c r="E128" s="166">
        <f>'Anexo I - Programas'!L603</f>
        <v>141800</v>
      </c>
    </row>
    <row r="129" spans="1:5" ht="12.75">
      <c r="A129" s="174"/>
      <c r="B129" s="156" t="s">
        <v>327</v>
      </c>
      <c r="C129" s="158">
        <v>12</v>
      </c>
      <c r="D129" s="158">
        <v>306</v>
      </c>
      <c r="E129" s="166">
        <f>'Anexo I - Programas'!L607</f>
        <v>5380</v>
      </c>
    </row>
    <row r="130" spans="1:5" ht="12.75">
      <c r="A130" s="174"/>
      <c r="B130" s="156" t="s">
        <v>328</v>
      </c>
      <c r="C130" s="158">
        <v>12</v>
      </c>
      <c r="D130" s="158">
        <v>306</v>
      </c>
      <c r="E130" s="166">
        <f>'Anexo I - Programas'!L626</f>
        <v>13250</v>
      </c>
    </row>
    <row r="131" spans="1:5" ht="12.75">
      <c r="A131" s="174"/>
      <c r="B131" s="156" t="s">
        <v>329</v>
      </c>
      <c r="C131" s="158">
        <v>12</v>
      </c>
      <c r="D131" s="158">
        <v>243</v>
      </c>
      <c r="E131" s="166">
        <f>'Anexo I - Programas'!L630</f>
        <v>30000</v>
      </c>
    </row>
    <row r="132" spans="1:5" ht="12.75">
      <c r="A132" s="174"/>
      <c r="B132" s="156" t="s">
        <v>330</v>
      </c>
      <c r="C132" s="158">
        <v>12</v>
      </c>
      <c r="D132" s="158">
        <v>306</v>
      </c>
      <c r="E132" s="166">
        <f>'Anexo I - Programas'!L634</f>
        <v>40000</v>
      </c>
    </row>
    <row r="133" spans="1:5" ht="12.75">
      <c r="A133" s="174"/>
      <c r="B133" s="156" t="s">
        <v>331</v>
      </c>
      <c r="C133" s="158">
        <v>12</v>
      </c>
      <c r="D133" s="158">
        <v>243</v>
      </c>
      <c r="E133" s="166">
        <f>'Anexo I - Programas'!L638</f>
        <v>180000</v>
      </c>
    </row>
    <row r="134" spans="1:5" ht="12.75">
      <c r="A134" s="173" t="s">
        <v>461</v>
      </c>
      <c r="B134" s="163"/>
      <c r="C134" s="159"/>
      <c r="D134" s="159"/>
      <c r="E134" s="167"/>
    </row>
    <row r="135" spans="1:5" ht="12.75">
      <c r="A135" s="174"/>
      <c r="B135" s="156" t="s">
        <v>332</v>
      </c>
      <c r="C135" s="158">
        <v>12</v>
      </c>
      <c r="D135" s="158">
        <v>361</v>
      </c>
      <c r="E135" s="166">
        <f>'Anexo I - Programas'!L675</f>
        <v>2609654.5</v>
      </c>
    </row>
    <row r="136" spans="1:5" ht="12.75">
      <c r="A136" s="174"/>
      <c r="B136" s="156" t="s">
        <v>333</v>
      </c>
      <c r="C136" s="158">
        <v>12</v>
      </c>
      <c r="D136" s="158">
        <v>365</v>
      </c>
      <c r="E136" s="166">
        <f>'Anexo I - Programas'!L679</f>
        <v>15500</v>
      </c>
    </row>
    <row r="137" spans="1:5" ht="12.75">
      <c r="A137" s="174"/>
      <c r="B137" s="156" t="s">
        <v>334</v>
      </c>
      <c r="C137" s="158">
        <v>12</v>
      </c>
      <c r="D137" s="158">
        <v>361</v>
      </c>
      <c r="E137" s="166">
        <f>'Anexo I - Programas'!L683</f>
        <v>130000</v>
      </c>
    </row>
    <row r="138" spans="1:5" ht="12.75">
      <c r="A138" s="174"/>
      <c r="B138" s="156" t="s">
        <v>335</v>
      </c>
      <c r="C138" s="158">
        <v>12</v>
      </c>
      <c r="D138" s="158">
        <v>362</v>
      </c>
      <c r="E138" s="166">
        <f>'Anexo I - Programas'!L687</f>
        <v>13500</v>
      </c>
    </row>
    <row r="139" spans="1:5" ht="12.75">
      <c r="A139" s="174"/>
      <c r="B139" s="156" t="s">
        <v>336</v>
      </c>
      <c r="C139" s="158">
        <v>12</v>
      </c>
      <c r="D139" s="158">
        <v>361</v>
      </c>
      <c r="E139" s="166">
        <f>'Anexo I - Programas'!L691</f>
        <v>155000</v>
      </c>
    </row>
    <row r="140" spans="1:5" ht="12.75">
      <c r="A140" s="174"/>
      <c r="B140" s="156" t="s">
        <v>337</v>
      </c>
      <c r="C140" s="158">
        <v>12</v>
      </c>
      <c r="D140" s="158">
        <v>361</v>
      </c>
      <c r="E140" s="166">
        <f>'Anexo I - Programas'!L695</f>
        <v>1000000</v>
      </c>
    </row>
    <row r="141" spans="1:5" ht="12.75">
      <c r="A141" s="173" t="s">
        <v>462</v>
      </c>
      <c r="B141" s="163"/>
      <c r="C141" s="159"/>
      <c r="D141" s="159"/>
      <c r="E141" s="167"/>
    </row>
    <row r="142" spans="1:5" ht="12.75">
      <c r="A142" s="174"/>
      <c r="B142" s="156" t="s">
        <v>338</v>
      </c>
      <c r="C142" s="158">
        <v>12</v>
      </c>
      <c r="D142" s="158">
        <v>364</v>
      </c>
      <c r="E142" s="166">
        <f>'Anexo I - Programas'!L719</f>
        <v>320000</v>
      </c>
    </row>
    <row r="143" spans="1:5" ht="12.75">
      <c r="A143" s="174"/>
      <c r="B143" s="156" t="s">
        <v>463</v>
      </c>
      <c r="C143" s="158">
        <v>12</v>
      </c>
      <c r="D143" s="158">
        <v>364</v>
      </c>
      <c r="E143" s="166">
        <f>'Anexo I - Programas'!L723</f>
        <v>80000</v>
      </c>
    </row>
    <row r="144" spans="1:5" ht="12.75">
      <c r="A144" s="173" t="s">
        <v>464</v>
      </c>
      <c r="B144" s="163"/>
      <c r="C144" s="159"/>
      <c r="D144" s="159"/>
      <c r="E144" s="167"/>
    </row>
    <row r="145" spans="1:5" ht="12.75">
      <c r="A145" s="174"/>
      <c r="B145" s="156" t="s">
        <v>340</v>
      </c>
      <c r="C145" s="158">
        <v>13</v>
      </c>
      <c r="D145" s="158">
        <v>392</v>
      </c>
      <c r="E145" s="166">
        <f>'Anexo I - Programas'!L764</f>
        <v>80000</v>
      </c>
    </row>
    <row r="146" spans="1:5" ht="12.75">
      <c r="A146" s="174"/>
      <c r="B146" s="156" t="s">
        <v>341</v>
      </c>
      <c r="C146" s="158">
        <v>13</v>
      </c>
      <c r="D146" s="158">
        <v>122</v>
      </c>
      <c r="E146" s="166">
        <f>'Anexo I - Programas'!L768</f>
        <v>20000</v>
      </c>
    </row>
    <row r="147" spans="1:5" ht="12.75">
      <c r="A147" s="174"/>
      <c r="B147" s="156" t="s">
        <v>342</v>
      </c>
      <c r="C147" s="158">
        <v>13</v>
      </c>
      <c r="D147" s="158">
        <v>391</v>
      </c>
      <c r="E147" s="166">
        <f>'Anexo I - Programas'!L772</f>
        <v>11000</v>
      </c>
    </row>
    <row r="148" spans="1:5" ht="12.75">
      <c r="A148" s="174"/>
      <c r="B148" s="156" t="s">
        <v>343</v>
      </c>
      <c r="C148" s="158">
        <v>13</v>
      </c>
      <c r="D148" s="158">
        <v>392</v>
      </c>
      <c r="E148" s="166">
        <f>'Anexo I - Programas'!L776</f>
        <v>10000</v>
      </c>
    </row>
    <row r="149" spans="1:5" ht="12.75">
      <c r="A149" s="173" t="s">
        <v>465</v>
      </c>
      <c r="B149" s="163"/>
      <c r="C149" s="159"/>
      <c r="D149" s="159"/>
      <c r="E149" s="167"/>
    </row>
    <row r="150" spans="1:5" ht="12.75">
      <c r="A150" s="174"/>
      <c r="B150" s="156" t="s">
        <v>391</v>
      </c>
      <c r="C150" s="158">
        <v>15</v>
      </c>
      <c r="D150" s="158">
        <v>452</v>
      </c>
      <c r="E150" s="166">
        <f>'Anexo I - Programas'!L1065</f>
        <v>144000</v>
      </c>
    </row>
    <row r="151" spans="1:5" ht="12.75">
      <c r="A151" s="174"/>
      <c r="B151" s="156" t="s">
        <v>466</v>
      </c>
      <c r="C151" s="158">
        <v>15</v>
      </c>
      <c r="D151" s="158">
        <v>452</v>
      </c>
      <c r="E151" s="166">
        <f>'Anexo I - Programas'!L1069</f>
        <v>150000</v>
      </c>
    </row>
    <row r="152" spans="1:5" ht="13.5" thickBot="1">
      <c r="A152" s="184" t="s">
        <v>467</v>
      </c>
      <c r="B152" s="185"/>
      <c r="C152" s="186"/>
      <c r="D152" s="186"/>
      <c r="E152" s="187"/>
    </row>
    <row r="153" spans="1:5" ht="12.75">
      <c r="A153" s="178"/>
      <c r="B153" s="181" t="s">
        <v>393</v>
      </c>
      <c r="C153" s="182">
        <v>15</v>
      </c>
      <c r="D153" s="182">
        <v>452</v>
      </c>
      <c r="E153" s="183">
        <f>'Anexo I - Programas'!L1109</f>
        <v>930000</v>
      </c>
    </row>
    <row r="154" spans="1:5" ht="12.75">
      <c r="A154" s="174"/>
      <c r="B154" s="156" t="s">
        <v>394</v>
      </c>
      <c r="C154" s="158">
        <v>15</v>
      </c>
      <c r="D154" s="158">
        <v>452</v>
      </c>
      <c r="E154" s="166">
        <f>'Anexo I - Programas'!L1113</f>
        <v>948023.04</v>
      </c>
    </row>
    <row r="155" spans="1:5" ht="12.75">
      <c r="A155" s="173" t="s">
        <v>468</v>
      </c>
      <c r="B155" s="163"/>
      <c r="C155" s="159"/>
      <c r="D155" s="159"/>
      <c r="E155" s="167"/>
    </row>
    <row r="156" spans="1:5" ht="12.75">
      <c r="A156" s="174"/>
      <c r="B156" s="156" t="s">
        <v>395</v>
      </c>
      <c r="C156" s="158">
        <v>15</v>
      </c>
      <c r="D156" s="158">
        <v>451</v>
      </c>
      <c r="E156" s="166">
        <f>'Anexo I - Programas'!L1153</f>
        <v>660000</v>
      </c>
    </row>
    <row r="157" spans="1:5" ht="12.75">
      <c r="A157" s="174"/>
      <c r="B157" s="156" t="s">
        <v>396</v>
      </c>
      <c r="C157" s="158">
        <v>15</v>
      </c>
      <c r="D157" s="158">
        <v>451</v>
      </c>
      <c r="E157" s="166">
        <f>'Anexo I - Programas'!L1157</f>
        <v>480000</v>
      </c>
    </row>
    <row r="158" spans="1:5" ht="12.75">
      <c r="A158" s="174"/>
      <c r="B158" s="156" t="s">
        <v>397</v>
      </c>
      <c r="C158" s="158">
        <v>15</v>
      </c>
      <c r="D158" s="158">
        <v>451</v>
      </c>
      <c r="E158" s="166">
        <f>'Anexo I - Programas'!L1161</f>
        <v>20000</v>
      </c>
    </row>
    <row r="159" spans="1:5" ht="12.75">
      <c r="A159" s="174"/>
      <c r="B159" s="156" t="s">
        <v>398</v>
      </c>
      <c r="C159" s="158">
        <v>15</v>
      </c>
      <c r="D159" s="158">
        <v>451</v>
      </c>
      <c r="E159" s="166">
        <f>'Anexo I - Programas'!L1165</f>
        <v>40000</v>
      </c>
    </row>
    <row r="160" spans="1:5" ht="12.75">
      <c r="A160" s="173" t="s">
        <v>469</v>
      </c>
      <c r="B160" s="163"/>
      <c r="C160" s="159"/>
      <c r="D160" s="159"/>
      <c r="E160" s="167"/>
    </row>
    <row r="161" spans="1:5" ht="12.75">
      <c r="A161" s="174"/>
      <c r="B161" s="156" t="s">
        <v>399</v>
      </c>
      <c r="C161" s="158">
        <v>17</v>
      </c>
      <c r="D161" s="158">
        <v>512</v>
      </c>
      <c r="E161" s="166">
        <f>'Anexo I - Programas'!L1197</f>
        <v>50000</v>
      </c>
    </row>
    <row r="162" spans="1:5" ht="12.75">
      <c r="A162" s="174"/>
      <c r="B162" s="156" t="s">
        <v>400</v>
      </c>
      <c r="C162" s="158">
        <v>17</v>
      </c>
      <c r="D162" s="158">
        <v>512</v>
      </c>
      <c r="E162" s="166">
        <f>'Anexo I - Programas'!L1201</f>
        <v>60000</v>
      </c>
    </row>
    <row r="163" spans="1:5" ht="12.75">
      <c r="A163" s="173" t="s">
        <v>470</v>
      </c>
      <c r="B163" s="163"/>
      <c r="C163" s="159"/>
      <c r="D163" s="159"/>
      <c r="E163" s="167"/>
    </row>
    <row r="164" spans="1:5" ht="12.75">
      <c r="A164" s="174"/>
      <c r="B164" s="156" t="s">
        <v>401</v>
      </c>
      <c r="C164" s="158">
        <v>26</v>
      </c>
      <c r="D164" s="158">
        <v>782</v>
      </c>
      <c r="E164" s="166">
        <f>'Anexo I - Programas'!L1241</f>
        <v>55000</v>
      </c>
    </row>
    <row r="165" spans="1:5" ht="12.75">
      <c r="A165" s="173" t="s">
        <v>471</v>
      </c>
      <c r="B165" s="163"/>
      <c r="C165" s="159"/>
      <c r="D165" s="159"/>
      <c r="E165" s="167"/>
    </row>
    <row r="166" spans="1:5" ht="12.75">
      <c r="A166" s="174"/>
      <c r="B166" s="156" t="s">
        <v>402</v>
      </c>
      <c r="C166" s="158">
        <v>17</v>
      </c>
      <c r="D166" s="158">
        <v>512</v>
      </c>
      <c r="E166" s="166">
        <f>'Anexo I - Programas'!L1285</f>
        <v>90000</v>
      </c>
    </row>
    <row r="167" spans="1:5" ht="12.75">
      <c r="A167" s="174"/>
      <c r="B167" s="156" t="s">
        <v>403</v>
      </c>
      <c r="C167" s="158">
        <v>17</v>
      </c>
      <c r="D167" s="158">
        <v>512</v>
      </c>
      <c r="E167" s="166">
        <f>'Anexo I - Programas'!L1289</f>
        <v>80000</v>
      </c>
    </row>
    <row r="168" spans="1:5" ht="12.75">
      <c r="A168" s="173" t="s">
        <v>472</v>
      </c>
      <c r="B168" s="163"/>
      <c r="C168" s="159"/>
      <c r="D168" s="159"/>
      <c r="E168" s="167"/>
    </row>
    <row r="169" spans="1:5" ht="12.75">
      <c r="A169" s="174"/>
      <c r="B169" s="156" t="s">
        <v>404</v>
      </c>
      <c r="C169" s="158">
        <v>16</v>
      </c>
      <c r="D169" s="158">
        <v>244</v>
      </c>
      <c r="E169" s="166">
        <f>'Anexo I - Programas'!L1329</f>
        <v>400000</v>
      </c>
    </row>
    <row r="170" spans="1:5" ht="12.75">
      <c r="A170" s="173" t="s">
        <v>473</v>
      </c>
      <c r="B170" s="163"/>
      <c r="C170" s="159"/>
      <c r="D170" s="159"/>
      <c r="E170" s="167"/>
    </row>
    <row r="171" spans="1:5" ht="12.75">
      <c r="A171" s="174"/>
      <c r="B171" s="156" t="s">
        <v>418</v>
      </c>
      <c r="C171" s="158">
        <v>18</v>
      </c>
      <c r="D171" s="158">
        <v>541</v>
      </c>
      <c r="E171" s="166">
        <f>'Anexo I - Programas'!L1553</f>
        <v>26000</v>
      </c>
    </row>
    <row r="172" spans="1:5" ht="12.75">
      <c r="A172" s="174"/>
      <c r="B172" s="156" t="s">
        <v>419</v>
      </c>
      <c r="C172" s="158">
        <v>18</v>
      </c>
      <c r="D172" s="158">
        <v>541</v>
      </c>
      <c r="E172" s="166">
        <f>'Anexo I - Programas'!L1557</f>
        <v>52000</v>
      </c>
    </row>
    <row r="173" spans="1:5" ht="12.75">
      <c r="A173" s="174"/>
      <c r="B173" s="156" t="s">
        <v>420</v>
      </c>
      <c r="C173" s="158">
        <v>18</v>
      </c>
      <c r="D173" s="158">
        <v>541</v>
      </c>
      <c r="E173" s="166">
        <f>'Anexo I - Programas'!L1561</f>
        <v>18000</v>
      </c>
    </row>
    <row r="174" spans="1:5" ht="12.75">
      <c r="A174" s="174"/>
      <c r="B174" s="156" t="s">
        <v>421</v>
      </c>
      <c r="C174" s="158">
        <v>18</v>
      </c>
      <c r="D174" s="158">
        <v>541</v>
      </c>
      <c r="E174" s="166">
        <f>'Anexo I - Programas'!L1565</f>
        <v>14000</v>
      </c>
    </row>
    <row r="175" spans="1:5" ht="12.75">
      <c r="A175" s="173" t="s">
        <v>474</v>
      </c>
      <c r="B175" s="163"/>
      <c r="C175" s="159"/>
      <c r="D175" s="159"/>
      <c r="E175" s="167"/>
    </row>
    <row r="176" spans="1:5" ht="12.75">
      <c r="A176" s="174"/>
      <c r="B176" s="156" t="s">
        <v>408</v>
      </c>
      <c r="C176" s="158">
        <v>20</v>
      </c>
      <c r="D176" s="158">
        <v>608</v>
      </c>
      <c r="E176" s="166">
        <f>'Anexo I - Programas'!L1418</f>
        <v>75000</v>
      </c>
    </row>
    <row r="177" spans="1:5" ht="12.75">
      <c r="A177" s="174"/>
      <c r="B177" s="156" t="s">
        <v>409</v>
      </c>
      <c r="C177" s="158">
        <v>20</v>
      </c>
      <c r="D177" s="158">
        <v>608</v>
      </c>
      <c r="E177" s="166">
        <f>'Anexo I - Programas'!L1422</f>
        <v>75000</v>
      </c>
    </row>
    <row r="178" spans="1:5" ht="12.75">
      <c r="A178" s="174"/>
      <c r="B178" s="156" t="s">
        <v>410</v>
      </c>
      <c r="C178" s="158">
        <v>20</v>
      </c>
      <c r="D178" s="158">
        <v>605</v>
      </c>
      <c r="E178" s="166">
        <f>'Anexo I - Programas'!L1426</f>
        <v>52000</v>
      </c>
    </row>
    <row r="179" spans="1:5" ht="12.75">
      <c r="A179" s="174"/>
      <c r="B179" s="156" t="s">
        <v>411</v>
      </c>
      <c r="C179" s="158">
        <v>20</v>
      </c>
      <c r="D179" s="158">
        <v>244</v>
      </c>
      <c r="E179" s="166">
        <f>'Anexo I - Programas'!L1430</f>
        <v>26000</v>
      </c>
    </row>
    <row r="180" spans="1:5" ht="12.75">
      <c r="A180" s="174"/>
      <c r="B180" s="156" t="s">
        <v>412</v>
      </c>
      <c r="C180" s="158">
        <v>20</v>
      </c>
      <c r="D180" s="158">
        <v>608</v>
      </c>
      <c r="E180" s="166">
        <f>'Anexo I - Programas'!L1434</f>
        <v>55000</v>
      </c>
    </row>
    <row r="181" spans="1:5" ht="12.75">
      <c r="A181" s="174"/>
      <c r="B181" s="156" t="s">
        <v>413</v>
      </c>
      <c r="C181" s="158">
        <v>20</v>
      </c>
      <c r="D181" s="158">
        <v>122</v>
      </c>
      <c r="E181" s="166">
        <f>'Anexo I - Programas'!L1438</f>
        <v>18000</v>
      </c>
    </row>
    <row r="182" spans="1:5" ht="12.75">
      <c r="A182" s="173" t="s">
        <v>475</v>
      </c>
      <c r="B182" s="163"/>
      <c r="C182" s="159"/>
      <c r="D182" s="159"/>
      <c r="E182" s="167"/>
    </row>
    <row r="183" spans="1:5" ht="12.75">
      <c r="A183" s="174"/>
      <c r="B183" s="156" t="s">
        <v>414</v>
      </c>
      <c r="C183" s="158">
        <v>20</v>
      </c>
      <c r="D183" s="158">
        <v>606</v>
      </c>
      <c r="E183" s="166">
        <f>'Anexo I - Programas'!L1462</f>
        <v>223000</v>
      </c>
    </row>
    <row r="184" spans="1:5" ht="12.75">
      <c r="A184" s="174"/>
      <c r="B184" s="156" t="s">
        <v>415</v>
      </c>
      <c r="C184" s="158">
        <v>20</v>
      </c>
      <c r="D184" s="158">
        <v>541</v>
      </c>
      <c r="E184" s="166">
        <f>'Anexo I - Programas'!L1466</f>
        <v>26000</v>
      </c>
    </row>
    <row r="185" spans="1:5" ht="12.75">
      <c r="A185" s="173" t="s">
        <v>476</v>
      </c>
      <c r="B185" s="163"/>
      <c r="C185" s="159"/>
      <c r="D185" s="159"/>
      <c r="E185" s="167"/>
    </row>
    <row r="186" spans="1:5" ht="12.75">
      <c r="A186" s="174"/>
      <c r="B186" s="156" t="s">
        <v>422</v>
      </c>
      <c r="C186" s="158">
        <v>23</v>
      </c>
      <c r="D186" s="158">
        <v>695</v>
      </c>
      <c r="E186" s="166">
        <f>'Anexo I - Programas'!L1597</f>
        <v>30000</v>
      </c>
    </row>
    <row r="187" spans="1:5" ht="12.75">
      <c r="A187" s="173" t="s">
        <v>477</v>
      </c>
      <c r="B187" s="163"/>
      <c r="C187" s="159"/>
      <c r="D187" s="159"/>
      <c r="E187" s="167"/>
    </row>
    <row r="188" spans="1:5" ht="12.75">
      <c r="A188" s="174"/>
      <c r="B188" s="156" t="s">
        <v>442</v>
      </c>
      <c r="C188" s="158">
        <v>27</v>
      </c>
      <c r="D188" s="158">
        <v>812</v>
      </c>
      <c r="E188" s="166">
        <f>'Anexo I - Programas'!L1815</f>
        <v>190000</v>
      </c>
    </row>
    <row r="189" spans="1:5" ht="12.75">
      <c r="A189" s="174"/>
      <c r="B189" s="156" t="s">
        <v>443</v>
      </c>
      <c r="C189" s="158">
        <v>27</v>
      </c>
      <c r="D189" s="158">
        <v>812</v>
      </c>
      <c r="E189" s="166">
        <f>'Anexo I - Programas'!L1819</f>
        <v>238000</v>
      </c>
    </row>
    <row r="190" spans="1:5" ht="13.5" thickBot="1">
      <c r="A190" s="177"/>
      <c r="B190" s="157" t="s">
        <v>444</v>
      </c>
      <c r="C190" s="160">
        <v>27</v>
      </c>
      <c r="D190" s="160">
        <v>812</v>
      </c>
      <c r="E190" s="168">
        <f>'Anexo I - Programas'!L1823</f>
        <v>40000</v>
      </c>
    </row>
    <row r="191" spans="1:5" ht="12.75">
      <c r="A191" s="179" t="s">
        <v>478</v>
      </c>
      <c r="B191" s="165"/>
      <c r="C191" s="162"/>
      <c r="D191" s="162"/>
      <c r="E191" s="170"/>
    </row>
    <row r="192" spans="1:5" ht="12.75">
      <c r="A192" s="174"/>
      <c r="B192" s="156" t="s">
        <v>445</v>
      </c>
      <c r="C192" s="158">
        <v>27</v>
      </c>
      <c r="D192" s="158">
        <v>812</v>
      </c>
      <c r="E192" s="166">
        <f>'Anexo I - Programas'!L1859</f>
        <v>572000</v>
      </c>
    </row>
    <row r="193" spans="1:5" ht="13.5" thickBot="1">
      <c r="A193" s="174"/>
      <c r="B193" s="164" t="s">
        <v>446</v>
      </c>
      <c r="C193" s="161">
        <v>27</v>
      </c>
      <c r="D193" s="161">
        <v>812</v>
      </c>
      <c r="E193" s="171">
        <f>'Anexo I - Programas'!L1863</f>
        <v>26000</v>
      </c>
    </row>
    <row r="194" spans="1:5" ht="13.5" thickBot="1">
      <c r="A194" s="389" t="s">
        <v>9</v>
      </c>
      <c r="B194" s="390"/>
      <c r="C194" s="390"/>
      <c r="D194" s="390"/>
      <c r="E194" s="172">
        <f>SUM(E5:E193)</f>
        <v>104484237.92000002</v>
      </c>
    </row>
  </sheetData>
  <sheetProtection/>
  <mergeCells count="4">
    <mergeCell ref="A2:E2"/>
    <mergeCell ref="A3:E3"/>
    <mergeCell ref="A194:D194"/>
    <mergeCell ref="A1:E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1">
      <selection activeCell="D21" sqref="D21"/>
    </sheetView>
  </sheetViews>
  <sheetFormatPr defaultColWidth="9.140625" defaultRowHeight="12.75"/>
  <cols>
    <col min="3" max="3" width="15.8515625" style="0" customWidth="1"/>
    <col min="4" max="4" width="19.00390625" style="0" customWidth="1"/>
    <col min="5" max="5" width="17.140625" style="0" customWidth="1"/>
    <col min="6" max="6" width="17.28125" style="0" customWidth="1"/>
    <col min="7" max="7" width="17.00390625" style="0" customWidth="1"/>
    <col min="8" max="8" width="16.8515625" style="0" customWidth="1"/>
    <col min="9" max="9" width="12.8515625" style="0" bestFit="1" customWidth="1"/>
  </cols>
  <sheetData>
    <row r="2" spans="1:7" ht="39" customHeight="1" thickBot="1">
      <c r="A2" s="394" t="s">
        <v>480</v>
      </c>
      <c r="B2" s="394"/>
      <c r="C2" s="394"/>
      <c r="D2" s="394"/>
      <c r="E2" s="394"/>
      <c r="F2" s="394"/>
      <c r="G2" s="394"/>
    </row>
    <row r="3" spans="2:7" ht="16.5" thickBot="1">
      <c r="B3" s="45"/>
      <c r="C3" s="37" t="s">
        <v>186</v>
      </c>
      <c r="D3" s="54">
        <v>2018</v>
      </c>
      <c r="E3" s="54">
        <v>2019</v>
      </c>
      <c r="F3" s="54">
        <v>2020</v>
      </c>
      <c r="G3" s="55">
        <v>2021</v>
      </c>
    </row>
    <row r="4" spans="2:7" ht="15.75">
      <c r="B4" s="46">
        <v>1</v>
      </c>
      <c r="C4" s="36" t="s">
        <v>187</v>
      </c>
      <c r="D4" s="117">
        <f>'Anexo I - Programas'!H12</f>
        <v>1180429</v>
      </c>
      <c r="E4" s="117">
        <f>'Anexo I - Programas'!I12</f>
        <v>1337306</v>
      </c>
      <c r="F4" s="117">
        <f>'Anexo I - Programas'!J12</f>
        <v>1493630</v>
      </c>
      <c r="G4" s="117">
        <f>'Anexo I - Programas'!K12</f>
        <v>1668261</v>
      </c>
    </row>
    <row r="5" spans="2:7" ht="15.75">
      <c r="B5" s="47">
        <v>2</v>
      </c>
      <c r="C5" s="35" t="s">
        <v>188</v>
      </c>
      <c r="D5" s="76">
        <f>'Anexo I - Programas'!H58</f>
        <v>129000</v>
      </c>
      <c r="E5" s="76">
        <f>'Anexo I - Programas'!I58</f>
        <v>144480</v>
      </c>
      <c r="F5" s="76">
        <f>'Anexo I - Programas'!J58</f>
        <v>161817.6</v>
      </c>
      <c r="G5" s="76">
        <f>'Anexo I - Programas'!K58</f>
        <v>181235.71</v>
      </c>
    </row>
    <row r="6" spans="2:7" ht="15.75">
      <c r="B6" s="47">
        <v>3</v>
      </c>
      <c r="C6" s="35" t="s">
        <v>189</v>
      </c>
      <c r="D6" s="76">
        <f>'Anexo I - Programas'!H145</f>
        <v>15000</v>
      </c>
      <c r="E6" s="76">
        <f>'Anexo I - Programas'!I145</f>
        <v>16800</v>
      </c>
      <c r="F6" s="76">
        <f>'Anexo I - Programas'!J145</f>
        <v>18816</v>
      </c>
      <c r="G6" s="118">
        <f>'Anexo I - Programas'!K145</f>
        <v>21073.92</v>
      </c>
    </row>
    <row r="7" spans="2:7" ht="15.75">
      <c r="B7" s="47">
        <v>4</v>
      </c>
      <c r="C7" s="35" t="s">
        <v>190</v>
      </c>
      <c r="D7" s="76">
        <f>'Anexo I - Programas'!H188</f>
        <v>25000</v>
      </c>
      <c r="E7" s="118">
        <f>'Anexo I - Programas'!I188</f>
        <v>28000</v>
      </c>
      <c r="F7" s="76">
        <f>'Anexo I - Programas'!J188</f>
        <v>31360</v>
      </c>
      <c r="G7" s="76">
        <f>'Anexo I - Programas'!K188</f>
        <v>35123.2</v>
      </c>
    </row>
    <row r="8" spans="2:7" ht="15.75">
      <c r="B8" s="47">
        <v>5</v>
      </c>
      <c r="C8" s="35" t="s">
        <v>191</v>
      </c>
      <c r="D8" s="76">
        <f>'Anexo I - Programas'!H232+'Anexo I - Programas'!H275+'Anexo I - Programas'!H319</f>
        <v>6063157.59</v>
      </c>
      <c r="E8" s="76">
        <f>'Anexo I - Programas'!I232+'Anexo I - Programas'!I275+'Anexo I - Programas'!I319</f>
        <v>7083783.08</v>
      </c>
      <c r="F8" s="76">
        <f>'Anexo I - Programas'!J232+'Anexo I - Programas'!J275+'Anexo I - Programas'!J319</f>
        <v>8039908.71</v>
      </c>
      <c r="G8" s="118">
        <f>'Anexo I - Programas'!K232+'Anexo I - Programas'!K275+'Anexo I - Programas'!K319</f>
        <v>9004697.76</v>
      </c>
    </row>
    <row r="9" spans="2:7" ht="15.75">
      <c r="B9" s="47">
        <v>6</v>
      </c>
      <c r="C9" s="35" t="s">
        <v>192</v>
      </c>
      <c r="D9" s="118">
        <f>'Anexo I - Programas'!H363+'Anexo I - Programas'!H407</f>
        <v>993332.25</v>
      </c>
      <c r="E9" s="118">
        <f>'Anexo I - Programas'!I363+'Anexo I - Programas'!I407</f>
        <v>853440</v>
      </c>
      <c r="F9" s="76">
        <f>'Anexo I - Programas'!J363+'Anexo I - Programas'!J407</f>
        <v>955852.8</v>
      </c>
      <c r="G9" s="76">
        <f>'Anexo I - Programas'!K363+'Anexo I - Programas'!K407</f>
        <v>1070555.1400000001</v>
      </c>
    </row>
    <row r="10" spans="2:7" ht="15.75">
      <c r="B10" s="47">
        <v>7</v>
      </c>
      <c r="C10" s="35" t="s">
        <v>193</v>
      </c>
      <c r="D10" s="76">
        <f>'Anexo I - Programas'!H451+'Anexo I - Programas'!H497+'Anexo I - Programas'!H582+'Anexo I - Programas'!H670+'Anexo I - Programas'!H714+'Anexo I - Programas'!H759</f>
        <v>6172516</v>
      </c>
      <c r="E10" s="76">
        <f>'Anexo I - Programas'!I451+'Anexo I - Programas'!I497+'Anexo I - Programas'!I582+'Anexo I - Programas'!I670+'Anexo I - Programas'!I714+'Anexo I - Programas'!I759</f>
        <v>6690817.92</v>
      </c>
      <c r="F10" s="76">
        <f>'Anexo I - Programas'!J451+'Anexo I - Programas'!J497+'Anexo I - Programas'!J582+'Anexo I - Programas'!J670+'Anexo I - Programas'!J714+'Anexo I - Programas'!J759</f>
        <v>7320041.6899999995</v>
      </c>
      <c r="G10" s="118">
        <f>'Anexo I - Programas'!K451+'Anexo I - Programas'!K497+'Anexo I - Programas'!K582+'Anexo I - Programas'!K670+'Anexo I - Programas'!K714+'Anexo I - Programas'!K759</f>
        <v>8143381.8100000005</v>
      </c>
    </row>
    <row r="11" spans="2:7" ht="15.75">
      <c r="B11" s="47">
        <v>8</v>
      </c>
      <c r="C11" s="35" t="s">
        <v>194</v>
      </c>
      <c r="D11" s="76">
        <f>'Anexo I - Programas'!H801+'Anexo I - Programas'!H845+'Anexo I - Programas'!H973</f>
        <v>4225000</v>
      </c>
      <c r="E11" s="76">
        <f>'Anexo I - Programas'!I801+'Anexo I - Programas'!I845+'Anexo I - Programas'!I973</f>
        <v>4732000</v>
      </c>
      <c r="F11" s="76">
        <f>'Anexo I - Programas'!J801+'Anexo I - Programas'!J845+'Anexo I - Programas'!J973</f>
        <v>5299840</v>
      </c>
      <c r="G11" s="76">
        <f>'Anexo I - Programas'!K801+'Anexo I - Programas'!K845+'Anexo I - Programas'!K973</f>
        <v>5935820.8</v>
      </c>
    </row>
    <row r="12" spans="2:7" ht="15.75">
      <c r="B12" s="47">
        <v>9</v>
      </c>
      <c r="C12" s="35" t="s">
        <v>195</v>
      </c>
      <c r="D12" s="76">
        <f>'Anexo I - Programas'!H1016+'Anexo I - Programas'!H1060+'Anexo I - Programas'!H1104+'Anexo I - Programas'!H1148+'Anexo I - Programas'!H1192+'Anexo I - Programas'!H1236+'Anexo I - Programas'!H1280+'Anexo I - Programas'!H1324</f>
        <v>1305000</v>
      </c>
      <c r="E12" s="76">
        <f>'Anexo I - Programas'!I1016+'Anexo I - Programas'!I1060+'Anexo I - Programas'!I1104+'Anexo I - Programas'!I1148+'Anexo I - Programas'!I1192+'Anexo I - Programas'!I1236+'Anexo I - Programas'!I1280+'Anexo I - Programas'!I1324</f>
        <v>1461600</v>
      </c>
      <c r="F12" s="76">
        <f>'Anexo I - Programas'!J1016+'Anexo I - Programas'!J1060+'Anexo I - Programas'!J1104+'Anexo I - Programas'!J1148+'Anexo I - Programas'!J1192+'Anexo I - Programas'!J1236+'Anexo I - Programas'!J1280+'Anexo I - Programas'!J1324</f>
        <v>1636992</v>
      </c>
      <c r="G12" s="76">
        <f>'Anexo I - Programas'!K1016+'Anexo I - Programas'!K1060+'Anexo I - Programas'!K1104+'Anexo I - Programas'!K1148+'Anexo I - Programas'!K1192+'Anexo I - Programas'!K1236+'Anexo I - Programas'!K1280+'Anexo I - Programas'!K1324</f>
        <v>1833431.04</v>
      </c>
    </row>
    <row r="13" spans="2:8" ht="15.75">
      <c r="B13" s="47">
        <v>10</v>
      </c>
      <c r="C13" s="35" t="s">
        <v>196</v>
      </c>
      <c r="D13" s="76">
        <f>'Anexo I - Programas'!H1369+'Anexo I - Programas'!H1413+'Anexo I - Programas'!H1457</f>
        <v>238000</v>
      </c>
      <c r="E13" s="76">
        <f>'Anexo I - Programas'!I1369+'Anexo I - Programas'!I1413+'Anexo I - Programas'!I1457</f>
        <v>274000</v>
      </c>
      <c r="F13" s="76">
        <f>'Anexo I - Programas'!J1369+'Anexo I - Programas'!J1413+'Anexo I - Programas'!J1457</f>
        <v>309000</v>
      </c>
      <c r="G13" s="76">
        <f>'Anexo I - Programas'!K1369+'Anexo I - Programas'!K1413+'Anexo I - Programas'!K1457</f>
        <v>342000</v>
      </c>
      <c r="H13" s="119"/>
    </row>
    <row r="14" spans="2:7" ht="15.75">
      <c r="B14" s="47">
        <v>11</v>
      </c>
      <c r="C14" s="35" t="s">
        <v>197</v>
      </c>
      <c r="D14" s="76">
        <f>'Anexo I - Programas'!H1501+'Anexo I - Programas'!H1548+'Anexo I - Programas'!H1592</f>
        <v>52000</v>
      </c>
      <c r="E14" s="76">
        <f>'Anexo I - Programas'!I1501+'Anexo I - Programas'!I1548+'Anexo I - Programas'!I1592</f>
        <v>57760</v>
      </c>
      <c r="F14" s="76">
        <f>'Anexo I - Programas'!J1501+'Anexo I - Programas'!J1548+'Anexo I - Programas'!J1592</f>
        <v>64211.2</v>
      </c>
      <c r="G14" s="76">
        <f>'Anexo I - Programas'!K1501+'Anexo I - Programas'!K1548+'Anexo I - Programas'!K1592</f>
        <v>71436.54000000001</v>
      </c>
    </row>
    <row r="15" spans="2:8" ht="15.75">
      <c r="B15" s="47">
        <v>12</v>
      </c>
      <c r="C15" s="35" t="s">
        <v>198</v>
      </c>
      <c r="D15" s="76">
        <f>'Anexo I - Programas'!H1634+'Anexo I - Programas'!H1679+'Anexo I - Programas'!H1723</f>
        <v>851000</v>
      </c>
      <c r="E15" s="76">
        <f>'Anexo I - Programas'!I1634+'Anexo I - Programas'!I1679+'Anexo I - Programas'!I1723</f>
        <v>958000</v>
      </c>
      <c r="F15" s="76">
        <f>'Anexo I - Programas'!J1634+'Anexo I - Programas'!J1679+'Anexo I - Programas'!J1723</f>
        <v>1074100</v>
      </c>
      <c r="G15" s="76">
        <f>'Anexo I - Programas'!K1634+'Anexo I - Programas'!K1679+'Anexo I - Programas'!K1723</f>
        <v>1189600</v>
      </c>
      <c r="H15" s="119"/>
    </row>
    <row r="16" spans="2:7" ht="15.75">
      <c r="B16" s="47">
        <v>13</v>
      </c>
      <c r="C16" s="35" t="s">
        <v>199</v>
      </c>
      <c r="D16" s="76">
        <f>'Anexo I - Programas'!H1766+'Anexo I - Programas'!H1810+'Anexo I - Programas'!H1854</f>
        <v>245000</v>
      </c>
      <c r="E16" s="76">
        <f>'Anexo I - Programas'!I1766+'Anexo I - Programas'!I1810+'Anexo I - Programas'!I1854</f>
        <v>273000</v>
      </c>
      <c r="F16" s="76">
        <f>'Anexo I - Programas'!J1766+'Anexo I - Programas'!J1810+'Anexo I - Programas'!J1854</f>
        <v>303000</v>
      </c>
      <c r="G16" s="76">
        <f>'Anexo I - Programas'!K1766+'Anexo I - Programas'!K1810+'Anexo I - Programas'!K1854</f>
        <v>337000</v>
      </c>
    </row>
    <row r="17" spans="2:7" ht="15.75">
      <c r="B17" s="47">
        <v>14</v>
      </c>
      <c r="C17" s="35" t="s">
        <v>200</v>
      </c>
      <c r="D17" s="76">
        <f>'Anexo I - Programas'!H1903</f>
        <v>522199.16</v>
      </c>
      <c r="E17" s="76">
        <f>'Anexo I - Programas'!I1903</f>
        <v>640096</v>
      </c>
      <c r="F17" s="76">
        <f>'Anexo I - Programas'!J1903</f>
        <v>671105</v>
      </c>
      <c r="G17" s="118">
        <f>'Anexo I - Programas'!K1903</f>
        <v>703229</v>
      </c>
    </row>
    <row r="18" spans="2:7" ht="15.75">
      <c r="B18" s="48"/>
      <c r="C18" s="67" t="s">
        <v>16</v>
      </c>
      <c r="D18" s="52">
        <f>D4+D5+D6+D7+D8+D9+D10+D11+D12+D13+D14+D15+D16+D17</f>
        <v>22016634</v>
      </c>
      <c r="E18" s="52">
        <f>E4+E5+E6+E7+E8+E9+E10+E11+E12+E13+E14+E15+E16+E17</f>
        <v>24551083</v>
      </c>
      <c r="F18" s="52">
        <f>F4+F5+F6+F7+F8+F9+F10+F11+F12+F13+F14+F15+F16+F17</f>
        <v>27379675</v>
      </c>
      <c r="G18" s="52">
        <f>G4+G5+G6+G7+G8+G9+G10+G11+G12+G13+G14+G15+G16+G17</f>
        <v>30536845.919999998</v>
      </c>
    </row>
    <row r="19" spans="2:7" ht="15.75">
      <c r="B19" s="49"/>
      <c r="C19" s="79" t="s">
        <v>202</v>
      </c>
      <c r="D19" s="76">
        <v>22016634</v>
      </c>
      <c r="E19" s="76">
        <v>24551083</v>
      </c>
      <c r="F19" s="76">
        <v>27379675</v>
      </c>
      <c r="G19" s="77">
        <v>30536846</v>
      </c>
    </row>
    <row r="20" spans="2:7" ht="16.5" thickBot="1">
      <c r="B20" s="50"/>
      <c r="C20" s="68" t="s">
        <v>203</v>
      </c>
      <c r="D20" s="53">
        <f>D19-D18</f>
        <v>0</v>
      </c>
      <c r="E20" s="53">
        <f>E19-E18</f>
        <v>0</v>
      </c>
      <c r="F20" s="53">
        <f>F19-F18</f>
        <v>0</v>
      </c>
      <c r="G20" s="53">
        <f>G19-G18</f>
        <v>0.08000000193715096</v>
      </c>
    </row>
    <row r="35" spans="4:7" ht="12.75">
      <c r="D35" s="120"/>
      <c r="E35" s="120"/>
      <c r="F35" s="121"/>
      <c r="G35" s="120"/>
    </row>
    <row r="36" ht="13.5" thickBot="1"/>
    <row r="37" spans="3:7" ht="16.5" thickBot="1">
      <c r="C37" s="63" t="s">
        <v>186</v>
      </c>
      <c r="D37" s="65">
        <v>2018</v>
      </c>
      <c r="E37" s="65">
        <v>2019</v>
      </c>
      <c r="F37" s="65">
        <v>2020</v>
      </c>
      <c r="G37" s="66">
        <v>2021</v>
      </c>
    </row>
    <row r="38" spans="3:7" ht="15.75">
      <c r="C38" s="69" t="s">
        <v>193</v>
      </c>
      <c r="D38" s="71">
        <f>D10</f>
        <v>6172516</v>
      </c>
      <c r="E38" s="71">
        <f>E10</f>
        <v>6690817.92</v>
      </c>
      <c r="F38" s="71">
        <f>F10</f>
        <v>7320041.6899999995</v>
      </c>
      <c r="G38" s="72">
        <f>G10</f>
        <v>8143381.8100000005</v>
      </c>
    </row>
    <row r="39" spans="3:7" ht="15.75">
      <c r="C39" s="78" t="s">
        <v>202</v>
      </c>
      <c r="D39" s="76">
        <v>5215475</v>
      </c>
      <c r="E39" s="76">
        <v>5865410</v>
      </c>
      <c r="F39" s="76">
        <v>6621517</v>
      </c>
      <c r="G39" s="77">
        <v>7503469</v>
      </c>
    </row>
    <row r="40" spans="3:7" ht="16.5" thickBot="1">
      <c r="C40" s="70" t="s">
        <v>203</v>
      </c>
      <c r="D40" s="73">
        <f>D39-D38</f>
        <v>-957041</v>
      </c>
      <c r="E40" s="73">
        <f>E39-E38</f>
        <v>-825407.9199999999</v>
      </c>
      <c r="F40" s="73">
        <f>F39-F38</f>
        <v>-698524.6899999995</v>
      </c>
      <c r="G40" s="73">
        <f>G39-G38</f>
        <v>-639912.8100000005</v>
      </c>
    </row>
    <row r="42" ht="13.5" thickBot="1"/>
    <row r="43" spans="3:7" ht="16.5" thickBot="1">
      <c r="C43" s="63" t="s">
        <v>186</v>
      </c>
      <c r="D43" s="64">
        <v>2018</v>
      </c>
      <c r="E43" s="65">
        <v>2019</v>
      </c>
      <c r="F43" s="65">
        <v>2020</v>
      </c>
      <c r="G43" s="66">
        <v>2021</v>
      </c>
    </row>
    <row r="44" spans="3:7" ht="15.75">
      <c r="C44" s="69" t="s">
        <v>194</v>
      </c>
      <c r="D44" s="71">
        <f>D11</f>
        <v>4225000</v>
      </c>
      <c r="E44" s="71">
        <f>E11</f>
        <v>4732000</v>
      </c>
      <c r="F44" s="71">
        <f>F11</f>
        <v>5299840</v>
      </c>
      <c r="G44" s="72">
        <f>G11</f>
        <v>5935820.8</v>
      </c>
    </row>
    <row r="45" spans="3:7" ht="15.75">
      <c r="C45" s="78" t="s">
        <v>202</v>
      </c>
      <c r="D45" s="76">
        <v>3237617</v>
      </c>
      <c r="E45" s="76">
        <v>3651462</v>
      </c>
      <c r="F45" s="76">
        <v>4128873</v>
      </c>
      <c r="G45" s="77">
        <v>4680663</v>
      </c>
    </row>
    <row r="46" spans="3:7" ht="16.5" thickBot="1">
      <c r="C46" s="70" t="s">
        <v>203</v>
      </c>
      <c r="D46" s="73">
        <f>D45-D44</f>
        <v>-987383</v>
      </c>
      <c r="E46" s="73">
        <f>E45-E44</f>
        <v>-1080538</v>
      </c>
      <c r="F46" s="73">
        <f>F45-F44</f>
        <v>-1170967</v>
      </c>
      <c r="G46" s="73">
        <f>G45-G44</f>
        <v>-1255157.7999999998</v>
      </c>
    </row>
    <row r="47" ht="12.75">
      <c r="I47" s="89"/>
    </row>
    <row r="48" ht="12.75">
      <c r="I48" s="89"/>
    </row>
    <row r="49" ht="12.75">
      <c r="I49" s="124"/>
    </row>
    <row r="50" spans="5:9" ht="18.75" thickBot="1">
      <c r="E50" s="82">
        <v>0.12</v>
      </c>
      <c r="I50" s="31"/>
    </row>
    <row r="51" spans="3:9" ht="16.5" thickBot="1">
      <c r="C51" s="37" t="s">
        <v>186</v>
      </c>
      <c r="D51" s="65">
        <v>2018</v>
      </c>
      <c r="E51" s="65">
        <v>2019</v>
      </c>
      <c r="F51" s="65">
        <v>2020</v>
      </c>
      <c r="G51" s="66">
        <v>2021</v>
      </c>
      <c r="I51" s="123"/>
    </row>
    <row r="52" spans="3:9" ht="15.75">
      <c r="C52" s="84" t="s">
        <v>187</v>
      </c>
      <c r="D52" s="85">
        <v>1180429</v>
      </c>
      <c r="E52" s="85">
        <v>1337306</v>
      </c>
      <c r="F52" s="85">
        <v>1493630</v>
      </c>
      <c r="G52" s="85">
        <v>1668261</v>
      </c>
      <c r="H52" s="24" t="s">
        <v>482</v>
      </c>
      <c r="I52" s="124"/>
    </row>
    <row r="53" spans="3:7" ht="15.75">
      <c r="C53" s="80" t="s">
        <v>188</v>
      </c>
      <c r="D53" s="51">
        <f aca="true" t="shared" si="0" ref="D53:D65">D5</f>
        <v>129000</v>
      </c>
      <c r="E53" s="87">
        <f>D53*0.12+D53</f>
        <v>144480</v>
      </c>
      <c r="F53" s="87">
        <f>E53*0.12+E53</f>
        <v>161817.6</v>
      </c>
      <c r="G53" s="87">
        <f>F53*0.12+F53</f>
        <v>181235.712</v>
      </c>
    </row>
    <row r="54" spans="3:9" ht="15.75">
      <c r="C54" s="80" t="s">
        <v>189</v>
      </c>
      <c r="D54" s="51">
        <f t="shared" si="0"/>
        <v>15000</v>
      </c>
      <c r="E54" s="87">
        <f aca="true" t="shared" si="1" ref="E54:E64">D54*0.12+D54</f>
        <v>16800</v>
      </c>
      <c r="F54" s="87">
        <f aca="true" t="shared" si="2" ref="F54:G64">E54*0.12+E54</f>
        <v>18816</v>
      </c>
      <c r="G54" s="87">
        <f t="shared" si="2"/>
        <v>21073.92</v>
      </c>
      <c r="I54" s="62"/>
    </row>
    <row r="55" spans="3:7" ht="15.75">
      <c r="C55" s="80" t="s">
        <v>190</v>
      </c>
      <c r="D55" s="51">
        <f t="shared" si="0"/>
        <v>25000</v>
      </c>
      <c r="E55" s="87">
        <f t="shared" si="1"/>
        <v>28000</v>
      </c>
      <c r="F55" s="87">
        <f t="shared" si="2"/>
        <v>31360</v>
      </c>
      <c r="G55" s="87">
        <f t="shared" si="2"/>
        <v>35123.2</v>
      </c>
    </row>
    <row r="56" spans="3:7" ht="15.75">
      <c r="C56" s="80" t="s">
        <v>191</v>
      </c>
      <c r="D56" s="51">
        <f t="shared" si="0"/>
        <v>6063157.59</v>
      </c>
      <c r="E56" s="87">
        <f t="shared" si="1"/>
        <v>6790736.5008</v>
      </c>
      <c r="F56" s="87">
        <f t="shared" si="2"/>
        <v>7605624.880895999</v>
      </c>
      <c r="G56" s="87">
        <f t="shared" si="2"/>
        <v>8518299.86660352</v>
      </c>
    </row>
    <row r="57" spans="3:7" ht="15.75">
      <c r="C57" s="80" t="s">
        <v>192</v>
      </c>
      <c r="D57" s="51">
        <f t="shared" si="0"/>
        <v>993332.25</v>
      </c>
      <c r="E57" s="87">
        <f t="shared" si="1"/>
        <v>1112532.12</v>
      </c>
      <c r="F57" s="87">
        <f t="shared" si="2"/>
        <v>1246035.9744000002</v>
      </c>
      <c r="G57" s="87">
        <f t="shared" si="2"/>
        <v>1395560.2913280001</v>
      </c>
    </row>
    <row r="58" spans="3:7" ht="15.75">
      <c r="C58" s="80" t="s">
        <v>193</v>
      </c>
      <c r="D58" s="86">
        <f t="shared" si="0"/>
        <v>6172516</v>
      </c>
      <c r="E58" s="87">
        <f t="shared" si="1"/>
        <v>6913217.92</v>
      </c>
      <c r="F58" s="87">
        <f t="shared" si="2"/>
        <v>7742804.0704</v>
      </c>
      <c r="G58" s="122">
        <f t="shared" si="2"/>
        <v>8671940.558848</v>
      </c>
    </row>
    <row r="59" spans="3:7" ht="15.75">
      <c r="C59" s="80" t="s">
        <v>194</v>
      </c>
      <c r="D59" s="51">
        <f t="shared" si="0"/>
        <v>4225000</v>
      </c>
      <c r="E59" s="87">
        <f t="shared" si="1"/>
        <v>4732000</v>
      </c>
      <c r="F59" s="87">
        <f t="shared" si="2"/>
        <v>5299840</v>
      </c>
      <c r="G59" s="87">
        <f t="shared" si="2"/>
        <v>5935820.8</v>
      </c>
    </row>
    <row r="60" spans="3:7" ht="15.75">
      <c r="C60" s="80" t="s">
        <v>195</v>
      </c>
      <c r="D60" s="51">
        <f t="shared" si="0"/>
        <v>1305000</v>
      </c>
      <c r="E60" s="87">
        <f t="shared" si="1"/>
        <v>1461600</v>
      </c>
      <c r="F60" s="87">
        <f t="shared" si="2"/>
        <v>1636992</v>
      </c>
      <c r="G60" s="87">
        <f t="shared" si="2"/>
        <v>1833431.04</v>
      </c>
    </row>
    <row r="61" spans="3:8" ht="15.75">
      <c r="C61" s="80" t="s">
        <v>196</v>
      </c>
      <c r="D61" s="51">
        <f t="shared" si="0"/>
        <v>238000</v>
      </c>
      <c r="E61" s="87">
        <f t="shared" si="1"/>
        <v>266560</v>
      </c>
      <c r="F61" s="87">
        <f t="shared" si="2"/>
        <v>298547.2</v>
      </c>
      <c r="G61" s="87">
        <f t="shared" si="2"/>
        <v>334372.864</v>
      </c>
      <c r="H61" s="119"/>
    </row>
    <row r="62" spans="3:7" ht="15.75">
      <c r="C62" s="80" t="s">
        <v>197</v>
      </c>
      <c r="D62" s="51">
        <f t="shared" si="0"/>
        <v>52000</v>
      </c>
      <c r="E62" s="87">
        <f t="shared" si="1"/>
        <v>58240</v>
      </c>
      <c r="F62" s="87">
        <f t="shared" si="2"/>
        <v>65228.8</v>
      </c>
      <c r="G62" s="87">
        <f t="shared" si="2"/>
        <v>73056.25600000001</v>
      </c>
    </row>
    <row r="63" spans="3:8" ht="15.75">
      <c r="C63" s="80" t="s">
        <v>198</v>
      </c>
      <c r="D63" s="51">
        <f t="shared" si="0"/>
        <v>851000</v>
      </c>
      <c r="E63" s="87">
        <f t="shared" si="1"/>
        <v>953120</v>
      </c>
      <c r="F63" s="87">
        <f t="shared" si="2"/>
        <v>1067494.4</v>
      </c>
      <c r="G63" s="87">
        <f t="shared" si="2"/>
        <v>1195593.728</v>
      </c>
      <c r="H63" s="119"/>
    </row>
    <row r="64" spans="3:7" ht="15.75">
      <c r="C64" s="80" t="s">
        <v>199</v>
      </c>
      <c r="D64" s="51">
        <f t="shared" si="0"/>
        <v>245000</v>
      </c>
      <c r="E64" s="87">
        <f t="shared" si="1"/>
        <v>274400</v>
      </c>
      <c r="F64" s="87">
        <f t="shared" si="2"/>
        <v>307328</v>
      </c>
      <c r="G64" s="87">
        <f t="shared" si="2"/>
        <v>344207.36</v>
      </c>
    </row>
    <row r="65" spans="3:8" ht="16.5" thickBot="1">
      <c r="C65" s="81" t="s">
        <v>200</v>
      </c>
      <c r="D65" s="51">
        <f t="shared" si="0"/>
        <v>522199.16</v>
      </c>
      <c r="E65" s="87">
        <v>653896</v>
      </c>
      <c r="F65" s="87">
        <v>683321</v>
      </c>
      <c r="G65" s="87">
        <v>714071</v>
      </c>
      <c r="H65" s="24" t="s">
        <v>482</v>
      </c>
    </row>
    <row r="66" spans="3:7" ht="16.5" thickBot="1">
      <c r="C66" s="75" t="s">
        <v>16</v>
      </c>
      <c r="D66" s="83">
        <f>SUM(D52:D65)</f>
        <v>22016634</v>
      </c>
      <c r="E66" s="83">
        <f>SUM(E52:E65)</f>
        <v>24742888.540799998</v>
      </c>
      <c r="F66" s="83">
        <f>SUM(F52:F65)</f>
        <v>27658839.925696</v>
      </c>
      <c r="G66" s="83">
        <f>SUM(G52:G65)</f>
        <v>30922047.596779518</v>
      </c>
    </row>
    <row r="67" spans="3:7" ht="15.75">
      <c r="C67" s="79" t="s">
        <v>202</v>
      </c>
      <c r="D67" s="76">
        <f>D19</f>
        <v>22016634</v>
      </c>
      <c r="E67" s="76">
        <f>E19</f>
        <v>24551083</v>
      </c>
      <c r="F67" s="76">
        <f>F19</f>
        <v>27379675</v>
      </c>
      <c r="G67" s="76">
        <f>G19</f>
        <v>30536846</v>
      </c>
    </row>
    <row r="68" spans="3:7" ht="16.5" thickBot="1">
      <c r="C68" s="70" t="s">
        <v>203</v>
      </c>
      <c r="D68" s="62">
        <f>D67-D66</f>
        <v>0</v>
      </c>
      <c r="E68" s="62">
        <f>E67-E66</f>
        <v>-191805.54079999775</v>
      </c>
      <c r="F68" s="62">
        <f>F67-F66</f>
        <v>-279164.92569600046</v>
      </c>
      <c r="G68" s="62">
        <f>G67-G66</f>
        <v>-385201.59677951783</v>
      </c>
    </row>
  </sheetData>
  <sheetProtection/>
  <mergeCells count="1">
    <mergeCell ref="A2:G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Lourenço</dc:creator>
  <cp:keywords/>
  <dc:description/>
  <cp:lastModifiedBy>Windows 7 Pro</cp:lastModifiedBy>
  <cp:lastPrinted>2017-08-14T14:43:22Z</cp:lastPrinted>
  <dcterms:created xsi:type="dcterms:W3CDTF">2013-03-13T01:58:21Z</dcterms:created>
  <dcterms:modified xsi:type="dcterms:W3CDTF">2017-11-06T13:43:26Z</dcterms:modified>
  <cp:category/>
  <cp:version/>
  <cp:contentType/>
  <cp:contentStatus/>
</cp:coreProperties>
</file>